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9875" windowHeight="7050" activeTab="0"/>
  </bookViews>
  <sheets>
    <sheet name="Бланк заказа" sheetId="1" r:id="rId1"/>
    <sheet name="инструкция и чертежи" sheetId="2" r:id="rId2"/>
  </sheets>
  <definedNames/>
  <calcPr fullCalcOnLoad="1" refMode="R1C1"/>
</workbook>
</file>

<file path=xl/sharedStrings.xml><?xml version="1.0" encoding="utf-8"?>
<sst xmlns="http://schemas.openxmlformats.org/spreadsheetml/2006/main" count="133" uniqueCount="86">
  <si>
    <t>заполняется ООО "Аделькрайс"</t>
  </si>
  <si>
    <t>№</t>
  </si>
  <si>
    <t>S кв.м.</t>
  </si>
  <si>
    <t>подпись</t>
  </si>
  <si>
    <t>рублей</t>
  </si>
  <si>
    <t>Наименование организации</t>
  </si>
  <si>
    <t>Адрес</t>
  </si>
  <si>
    <t>Контактный телефон</t>
  </si>
  <si>
    <t>Код цвета</t>
  </si>
  <si>
    <t>Декор</t>
  </si>
  <si>
    <t>Высота, мм</t>
  </si>
  <si>
    <t>Ширина, мм</t>
  </si>
  <si>
    <t>Стоимость, руб.</t>
  </si>
  <si>
    <r>
      <t xml:space="preserve"> </t>
    </r>
    <r>
      <rPr>
        <i/>
        <sz val="10"/>
        <color indexed="8"/>
        <rFont val="Arial"/>
        <family val="2"/>
      </rPr>
      <t>(КД на присадку в свободной форме необходимо приложить к заказу).</t>
    </r>
  </si>
  <si>
    <t>Общая стоимость Вашего заказа</t>
  </si>
  <si>
    <t xml:space="preserve">Ориентировочный вес Вашего заказа </t>
  </si>
  <si>
    <t>кг</t>
  </si>
  <si>
    <t>Фасад</t>
  </si>
  <si>
    <t>Кол-во</t>
  </si>
  <si>
    <t>Присадка п/ручки</t>
  </si>
  <si>
    <t>Присадка п/петли</t>
  </si>
  <si>
    <t>Стоимость, руб</t>
  </si>
  <si>
    <t xml:space="preserve">Инструкция по заполнению бланка заказа: </t>
  </si>
  <si>
    <t>Кол-во отв.</t>
  </si>
  <si>
    <t>Итого</t>
  </si>
  <si>
    <t>e-mail</t>
  </si>
  <si>
    <t xml:space="preserve">Заказчик </t>
  </si>
  <si>
    <t>Исполнитель</t>
  </si>
  <si>
    <t>расшифровка</t>
  </si>
  <si>
    <t>1. Укажите наименование и контактные Вашей организации</t>
  </si>
  <si>
    <t>3. Укажите количество деталей каждого размера,</t>
  </si>
  <si>
    <t>наименование</t>
  </si>
  <si>
    <t>соединительный уголок 135</t>
  </si>
  <si>
    <t>заглушка для цоколя</t>
  </si>
  <si>
    <t>цоколь</t>
  </si>
  <si>
    <t>Фасад глухой</t>
  </si>
  <si>
    <t>Витрина</t>
  </si>
  <si>
    <t>Дополнительные элементы</t>
  </si>
  <si>
    <t>Примечание</t>
  </si>
  <si>
    <t>Ориентировочный объем Вашего заказа</t>
  </si>
  <si>
    <t>куб.м.</t>
  </si>
  <si>
    <t>ИТОГО</t>
  </si>
  <si>
    <t>фасад глухой</t>
  </si>
  <si>
    <t>в столбце "кол-во" укажите количество пар или, если нужна  1 планка, укажите "1", в столбце ширина укажите ширину каждой планки через запятую</t>
  </si>
  <si>
    <t>В столбце "кол-во" укажите количество пар или, если нужна  1 планка, укажите "1", в столбце ширина укажите ширину каждой планки через запятую.</t>
  </si>
  <si>
    <t>Бланк заказа является неотъемлемой частью договора! После заполнения его необходимо распечатать и отправить по электронной почте с подписью ответственного лица от компании заказчика.</t>
  </si>
  <si>
    <t>соединительный уголок 90 универсальный</t>
  </si>
  <si>
    <t>соединитель 180</t>
  </si>
  <si>
    <t>BL 01G</t>
  </si>
  <si>
    <t>BL 02G</t>
  </si>
  <si>
    <t>BL 03G</t>
  </si>
  <si>
    <t>BL 04G</t>
  </si>
  <si>
    <t>BL 05М</t>
  </si>
  <si>
    <t>BL 06М</t>
  </si>
  <si>
    <t>BL 07М</t>
  </si>
  <si>
    <t>BL 09G</t>
  </si>
  <si>
    <t>BL 10G</t>
  </si>
  <si>
    <t>BL 11G</t>
  </si>
  <si>
    <t>BL 12G</t>
  </si>
  <si>
    <t>BL 13G</t>
  </si>
  <si>
    <t>BL 14М</t>
  </si>
  <si>
    <t>BL 15М</t>
  </si>
  <si>
    <t>BL 16М</t>
  </si>
  <si>
    <t>BL 17М</t>
  </si>
  <si>
    <t>BL 18G</t>
  </si>
  <si>
    <t>Цена за 1 кв.м./пог.м/шт., руб</t>
  </si>
  <si>
    <t>Файл декора</t>
  </si>
  <si>
    <t>13. При заказе цоколя укажите ширину (длину) в мм. Длина цоколя от 100 мм до 1450 мм, высота 100 мм.</t>
  </si>
  <si>
    <t>цвет профиля витрины:</t>
  </si>
  <si>
    <t>укажите:внутренний или внешний</t>
  </si>
  <si>
    <t>4. Выберите артикул цвета , при добавлении строк укажите код цвета по фирменной раскладке Аделькрайс по форме "BL 01G" (заглавные буквы BL, пробел, цифры и G или М без пробела),</t>
  </si>
  <si>
    <t>2. Укажите размеры деталей в мм (верно укажите высоту и ширину каждой детали),</t>
  </si>
  <si>
    <t>5. В случае заказа фасада с декоративным узором, впишите его в прямоугольник, укажите его размеры в мм, цвет, наименование файла, содержащего декор.</t>
  </si>
  <si>
    <t>6. Укажите количество присадочных отверстий в столбцах "присадка под петли" и "присадка под ручки" для каждого фасада</t>
  </si>
  <si>
    <t>7. Размеры глухого фасада: ширина от 100 мм до 950 мм, высота от 100 мм до 2140 мм, толщина фасада 18мм.</t>
  </si>
  <si>
    <t xml:space="preserve">8. Размеры витрины: ширина от 200 мм до 900 мм, высота от 200 мм до 1450 мм, толщина витрины 18мм. </t>
  </si>
  <si>
    <t xml:space="preserve">9. При заказе витрины в колонке "примечание" укажите ширину рамки (от 55 мм до 70 мм) в мм, по умолчанию ширина рамки - 55 мм.  </t>
  </si>
  <si>
    <t xml:space="preserve">10.  Доборная планка может иметь ширину от 20 мм до 100 мм, высоту от 100 до 2140мм. </t>
  </si>
  <si>
    <t>Цвет кромки</t>
  </si>
  <si>
    <t>доборная планка от 20мм до 100мм</t>
  </si>
  <si>
    <t>доборная планка  от 20мм до 100мм</t>
  </si>
  <si>
    <r>
      <t xml:space="preserve">    Чертеж с размещением декора, и макет в формате cdr или pdf приложите к заказу.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 xml:space="preserve">ВНИМАНИЕ! </t>
    </r>
    <r>
      <rPr>
        <i/>
        <sz val="10"/>
        <color indexed="8"/>
        <rFont val="Arial"/>
        <family val="2"/>
      </rPr>
      <t>Не допускается размещение декора в край, минимальный отступ составляет 5мм от габаритов фасада.</t>
    </r>
  </si>
  <si>
    <t xml:space="preserve"> Заказ №____</t>
  </si>
  <si>
    <t>Lite</t>
  </si>
  <si>
    <t>витрина с профилем</t>
  </si>
  <si>
    <t>основа фасада: необходимо указать
 МДФ / 
влагостойкая ЛДСП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</si>
</sst>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i/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i/>
      <sz val="9"/>
      <color rgb="FFFF0000"/>
      <name val="Arial"/>
      <family val="2"/>
    </font>
    <font>
      <u val="single"/>
      <sz val="10"/>
      <color theme="10"/>
      <name val="Calibri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54" fillId="0" borderId="0" xfId="0" applyFont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68" fillId="33" borderId="21" xfId="0" applyFont="1" applyFill="1" applyBorder="1" applyAlignment="1">
      <alignment/>
    </xf>
    <xf numFmtId="0" fontId="69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65" fillId="0" borderId="0" xfId="0" applyFont="1" applyAlignment="1">
      <alignment wrapText="1"/>
    </xf>
    <xf numFmtId="0" fontId="8" fillId="0" borderId="11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7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67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33" borderId="34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1" fillId="33" borderId="37" xfId="0" applyFont="1" applyFill="1" applyBorder="1" applyAlignment="1">
      <alignment/>
    </xf>
    <xf numFmtId="0" fontId="41" fillId="33" borderId="38" xfId="0" applyFont="1" applyFill="1" applyBorder="1" applyAlignment="1">
      <alignment/>
    </xf>
    <xf numFmtId="0" fontId="8" fillId="0" borderId="3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7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left" wrapText="1"/>
    </xf>
    <xf numFmtId="0" fontId="14" fillId="0" borderId="43" xfId="0" applyFont="1" applyBorder="1" applyAlignment="1">
      <alignment/>
    </xf>
    <xf numFmtId="0" fontId="13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70" fillId="0" borderId="41" xfId="0" applyFont="1" applyBorder="1" applyAlignment="1">
      <alignment/>
    </xf>
    <xf numFmtId="0" fontId="66" fillId="0" borderId="38" xfId="0" applyFont="1" applyBorder="1" applyAlignment="1">
      <alignment/>
    </xf>
    <xf numFmtId="0" fontId="66" fillId="0" borderId="43" xfId="0" applyFont="1" applyBorder="1" applyAlignment="1">
      <alignment/>
    </xf>
    <xf numFmtId="0" fontId="70" fillId="0" borderId="24" xfId="0" applyFont="1" applyBorder="1" applyAlignment="1">
      <alignment/>
    </xf>
    <xf numFmtId="0" fontId="67" fillId="0" borderId="45" xfId="0" applyFont="1" applyBorder="1" applyAlignment="1">
      <alignment/>
    </xf>
    <xf numFmtId="0" fontId="8" fillId="0" borderId="46" xfId="0" applyFont="1" applyBorder="1" applyAlignment="1">
      <alignment horizontal="left" wrapText="1"/>
    </xf>
    <xf numFmtId="0" fontId="8" fillId="0" borderId="43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7" xfId="0" applyFont="1" applyBorder="1" applyAlignment="1">
      <alignment/>
    </xf>
    <xf numFmtId="0" fontId="66" fillId="0" borderId="37" xfId="0" applyFont="1" applyBorder="1" applyAlignment="1">
      <alignment/>
    </xf>
    <xf numFmtId="0" fontId="70" fillId="0" borderId="43" xfId="0" applyFont="1" applyBorder="1" applyAlignment="1">
      <alignment/>
    </xf>
    <xf numFmtId="0" fontId="54" fillId="0" borderId="42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15" fillId="33" borderId="34" xfId="0" applyFont="1" applyFill="1" applyBorder="1" applyAlignment="1">
      <alignment horizontal="left"/>
    </xf>
    <xf numFmtId="0" fontId="15" fillId="33" borderId="33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66" fillId="0" borderId="31" xfId="0" applyFont="1" applyBorder="1" applyAlignment="1">
      <alignment/>
    </xf>
    <xf numFmtId="0" fontId="66" fillId="0" borderId="47" xfId="0" applyFont="1" applyBorder="1" applyAlignment="1">
      <alignment/>
    </xf>
    <xf numFmtId="4" fontId="71" fillId="7" borderId="29" xfId="0" applyNumberFormat="1" applyFont="1" applyFill="1" applyBorder="1" applyAlignment="1">
      <alignment/>
    </xf>
    <xf numFmtId="4" fontId="71" fillId="7" borderId="27" xfId="0" applyNumberFormat="1" applyFont="1" applyFill="1" applyBorder="1" applyAlignment="1">
      <alignment/>
    </xf>
    <xf numFmtId="4" fontId="71" fillId="7" borderId="37" xfId="0" applyNumberFormat="1" applyFont="1" applyFill="1" applyBorder="1" applyAlignment="1">
      <alignment/>
    </xf>
    <xf numFmtId="4" fontId="13" fillId="0" borderId="43" xfId="0" applyNumberFormat="1" applyFont="1" applyBorder="1" applyAlignment="1">
      <alignment/>
    </xf>
    <xf numFmtId="4" fontId="70" fillId="0" borderId="48" xfId="0" applyNumberFormat="1" applyFont="1" applyBorder="1" applyAlignment="1">
      <alignment/>
    </xf>
    <xf numFmtId="4" fontId="70" fillId="0" borderId="42" xfId="0" applyNumberFormat="1" applyFont="1" applyBorder="1" applyAlignment="1">
      <alignment/>
    </xf>
    <xf numFmtId="4" fontId="3" fillId="7" borderId="28" xfId="0" applyNumberFormat="1" applyFont="1" applyFill="1" applyBorder="1" applyAlignment="1">
      <alignment/>
    </xf>
    <xf numFmtId="4" fontId="70" fillId="0" borderId="43" xfId="0" applyNumberFormat="1" applyFont="1" applyBorder="1" applyAlignment="1">
      <alignment/>
    </xf>
    <xf numFmtId="4" fontId="3" fillId="7" borderId="36" xfId="0" applyNumberFormat="1" applyFont="1" applyFill="1" applyBorder="1" applyAlignment="1">
      <alignment/>
    </xf>
    <xf numFmtId="4" fontId="71" fillId="7" borderId="38" xfId="0" applyNumberFormat="1" applyFont="1" applyFill="1" applyBorder="1" applyAlignment="1">
      <alignment/>
    </xf>
    <xf numFmtId="4" fontId="70" fillId="7" borderId="15" xfId="0" applyNumberFormat="1" applyFont="1" applyFill="1" applyBorder="1" applyAlignment="1">
      <alignment/>
    </xf>
    <xf numFmtId="4" fontId="15" fillId="33" borderId="37" xfId="0" applyNumberFormat="1" applyFont="1" applyFill="1" applyBorder="1" applyAlignment="1">
      <alignment/>
    </xf>
    <xf numFmtId="4" fontId="15" fillId="33" borderId="33" xfId="0" applyNumberFormat="1" applyFont="1" applyFill="1" applyBorder="1" applyAlignment="1">
      <alignment/>
    </xf>
    <xf numFmtId="4" fontId="15" fillId="33" borderId="37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 horizontal="left"/>
    </xf>
    <xf numFmtId="4" fontId="3" fillId="33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4" fillId="33" borderId="4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3" fontId="65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64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186" fontId="3" fillId="0" borderId="15" xfId="0" applyNumberFormat="1" applyFont="1" applyBorder="1" applyAlignment="1">
      <alignment horizontal="center" vertical="center"/>
    </xf>
    <xf numFmtId="186" fontId="8" fillId="0" borderId="27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86" fontId="13" fillId="0" borderId="43" xfId="0" applyNumberFormat="1" applyFont="1" applyBorder="1" applyAlignment="1">
      <alignment/>
    </xf>
    <xf numFmtId="186" fontId="8" fillId="0" borderId="50" xfId="0" applyNumberFormat="1" applyFont="1" applyBorder="1" applyAlignment="1">
      <alignment/>
    </xf>
    <xf numFmtId="186" fontId="15" fillId="33" borderId="43" xfId="0" applyNumberFormat="1" applyFont="1" applyFill="1" applyBorder="1" applyAlignment="1">
      <alignment/>
    </xf>
    <xf numFmtId="186" fontId="3" fillId="33" borderId="20" xfId="0" applyNumberFormat="1" applyFont="1" applyFill="1" applyBorder="1" applyAlignment="1">
      <alignment horizontal="left"/>
    </xf>
    <xf numFmtId="186" fontId="6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6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4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3" fillId="7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65" fillId="0" borderId="0" xfId="0" applyNumberFormat="1" applyFont="1" applyAlignment="1">
      <alignment/>
    </xf>
    <xf numFmtId="4" fontId="64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/>
    </xf>
    <xf numFmtId="4" fontId="3" fillId="7" borderId="1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65" fillId="0" borderId="19" xfId="0" applyNumberFormat="1" applyFont="1" applyFill="1" applyBorder="1" applyAlignment="1">
      <alignment horizontal="center"/>
    </xf>
    <xf numFmtId="4" fontId="69" fillId="0" borderId="22" xfId="0" applyNumberFormat="1" applyFont="1" applyFill="1" applyBorder="1" applyAlignment="1">
      <alignment horizontal="center"/>
    </xf>
    <xf numFmtId="184" fontId="68" fillId="33" borderId="20" xfId="0" applyNumberFormat="1" applyFont="1" applyFill="1" applyBorder="1" applyAlignment="1">
      <alignment/>
    </xf>
    <xf numFmtId="0" fontId="67" fillId="0" borderId="49" xfId="0" applyFont="1" applyBorder="1" applyAlignment="1">
      <alignment/>
    </xf>
    <xf numFmtId="0" fontId="0" fillId="0" borderId="0" xfId="0" applyFill="1" applyAlignment="1">
      <alignment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" fontId="3" fillId="7" borderId="27" xfId="0" applyNumberFormat="1" applyFont="1" applyFill="1" applyBorder="1" applyAlignment="1" applyProtection="1">
      <alignment/>
      <protection hidden="1"/>
    </xf>
    <xf numFmtId="0" fontId="8" fillId="0" borderId="53" xfId="0" applyFont="1" applyBorder="1" applyAlignment="1">
      <alignment/>
    </xf>
    <xf numFmtId="4" fontId="71" fillId="7" borderId="53" xfId="0" applyNumberFormat="1" applyFont="1" applyFill="1" applyBorder="1" applyAlignment="1">
      <alignment/>
    </xf>
    <xf numFmtId="0" fontId="66" fillId="0" borderId="53" xfId="0" applyFont="1" applyBorder="1" applyAlignment="1">
      <alignment/>
    </xf>
    <xf numFmtId="0" fontId="66" fillId="0" borderId="54" xfId="0" applyFont="1" applyBorder="1" applyAlignment="1">
      <alignment/>
    </xf>
    <xf numFmtId="3" fontId="11" fillId="0" borderId="43" xfId="0" applyNumberFormat="1" applyFont="1" applyBorder="1" applyAlignment="1">
      <alignment/>
    </xf>
    <xf numFmtId="0" fontId="66" fillId="0" borderId="48" xfId="0" applyFont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44" xfId="0" applyFont="1" applyBorder="1" applyAlignment="1">
      <alignment/>
    </xf>
    <xf numFmtId="0" fontId="8" fillId="0" borderId="20" xfId="0" applyFont="1" applyBorder="1" applyAlignment="1">
      <alignment/>
    </xf>
    <xf numFmtId="3" fontId="15" fillId="33" borderId="33" xfId="0" applyNumberFormat="1" applyFont="1" applyFill="1" applyBorder="1" applyAlignment="1">
      <alignment/>
    </xf>
    <xf numFmtId="0" fontId="67" fillId="0" borderId="12" xfId="0" applyFont="1" applyBorder="1" applyAlignment="1">
      <alignment/>
    </xf>
    <xf numFmtId="0" fontId="70" fillId="0" borderId="56" xfId="0" applyFont="1" applyBorder="1" applyAlignment="1">
      <alignment/>
    </xf>
    <xf numFmtId="4" fontId="70" fillId="0" borderId="57" xfId="0" applyNumberFormat="1" applyFont="1" applyBorder="1" applyAlignment="1">
      <alignment/>
    </xf>
    <xf numFmtId="0" fontId="70" fillId="0" borderId="58" xfId="0" applyFont="1" applyBorder="1" applyAlignment="1">
      <alignment/>
    </xf>
    <xf numFmtId="4" fontId="70" fillId="0" borderId="35" xfId="0" applyNumberFormat="1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0" xfId="0" applyFont="1" applyBorder="1" applyAlignment="1">
      <alignment/>
    </xf>
    <xf numFmtId="4" fontId="70" fillId="34" borderId="59" xfId="0" applyNumberFormat="1" applyFont="1" applyFill="1" applyBorder="1" applyAlignment="1">
      <alignment/>
    </xf>
    <xf numFmtId="0" fontId="66" fillId="0" borderId="50" xfId="0" applyFont="1" applyBorder="1" applyAlignment="1">
      <alignment/>
    </xf>
    <xf numFmtId="4" fontId="71" fillId="7" borderId="10" xfId="0" applyNumberFormat="1" applyFont="1" applyFill="1" applyBorder="1" applyAlignment="1">
      <alignment/>
    </xf>
    <xf numFmtId="4" fontId="71" fillId="7" borderId="54" xfId="0" applyNumberFormat="1" applyFont="1" applyFill="1" applyBorder="1" applyAlignment="1">
      <alignment/>
    </xf>
    <xf numFmtId="0" fontId="67" fillId="0" borderId="16" xfId="0" applyFont="1" applyBorder="1" applyAlignment="1">
      <alignment/>
    </xf>
    <xf numFmtId="4" fontId="71" fillId="7" borderId="15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54" fillId="0" borderId="0" xfId="0" applyFont="1" applyFill="1" applyBorder="1" applyAlignment="1" applyProtection="1">
      <alignment horizontal="left"/>
      <protection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31" xfId="0" applyFont="1" applyBorder="1" applyAlignment="1">
      <alignment horizontal="right" wrapText="1"/>
    </xf>
    <xf numFmtId="0" fontId="14" fillId="0" borderId="51" xfId="0" applyFont="1" applyBorder="1" applyAlignment="1">
      <alignment/>
    </xf>
    <xf numFmtId="0" fontId="65" fillId="35" borderId="0" xfId="0" applyFont="1" applyFill="1" applyAlignment="1">
      <alignment horizontal="left"/>
    </xf>
    <xf numFmtId="0" fontId="8" fillId="34" borderId="14" xfId="0" applyFont="1" applyFill="1" applyBorder="1" applyAlignment="1">
      <alignment horizontal="center"/>
    </xf>
    <xf numFmtId="0" fontId="8" fillId="34" borderId="31" xfId="0" applyFont="1" applyFill="1" applyBorder="1" applyAlignment="1">
      <alignment/>
    </xf>
    <xf numFmtId="186" fontId="8" fillId="34" borderId="27" xfId="0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7" fillId="34" borderId="12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52" xfId="0" applyFill="1" applyBorder="1" applyAlignment="1">
      <alignment vertical="center" wrapText="1"/>
    </xf>
    <xf numFmtId="0" fontId="8" fillId="34" borderId="12" xfId="0" applyFont="1" applyFill="1" applyBorder="1" applyAlignment="1">
      <alignment horizontal="center"/>
    </xf>
    <xf numFmtId="186" fontId="8" fillId="34" borderId="1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6" borderId="40" xfId="0" applyFont="1" applyFill="1" applyBorder="1" applyAlignment="1">
      <alignment horizontal="right" wrapText="1"/>
    </xf>
    <xf numFmtId="0" fontId="8" fillId="0" borderId="37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49" xfId="0" applyFont="1" applyBorder="1" applyAlignment="1">
      <alignment horizontal="center" wrapText="1"/>
    </xf>
    <xf numFmtId="0" fontId="13" fillId="0" borderId="35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34" borderId="65" xfId="0" applyFont="1" applyFill="1" applyBorder="1" applyAlignment="1">
      <alignment/>
    </xf>
    <xf numFmtId="0" fontId="8" fillId="0" borderId="18" xfId="0" applyFont="1" applyBorder="1" applyAlignment="1">
      <alignment/>
    </xf>
    <xf numFmtId="4" fontId="71" fillId="7" borderId="13" xfId="0" applyNumberFormat="1" applyFont="1" applyFill="1" applyBorder="1" applyAlignment="1">
      <alignment/>
    </xf>
    <xf numFmtId="4" fontId="71" fillId="7" borderId="17" xfId="0" applyNumberFormat="1" applyFont="1" applyFill="1" applyBorder="1" applyAlignment="1">
      <alignment/>
    </xf>
    <xf numFmtId="4" fontId="71" fillId="7" borderId="66" xfId="0" applyNumberFormat="1" applyFont="1" applyFill="1" applyBorder="1" applyAlignment="1">
      <alignment/>
    </xf>
    <xf numFmtId="4" fontId="71" fillId="7" borderId="11" xfId="0" applyNumberFormat="1" applyFont="1" applyFill="1" applyBorder="1" applyAlignment="1">
      <alignment/>
    </xf>
    <xf numFmtId="4" fontId="71" fillId="7" borderId="40" xfId="0" applyNumberFormat="1" applyFont="1" applyFill="1" applyBorder="1" applyAlignment="1">
      <alignment/>
    </xf>
    <xf numFmtId="0" fontId="8" fillId="0" borderId="67" xfId="0" applyFont="1" applyBorder="1" applyAlignment="1">
      <alignment/>
    </xf>
    <xf numFmtId="0" fontId="8" fillId="0" borderId="26" xfId="0" applyFont="1" applyBorder="1" applyAlignment="1">
      <alignment/>
    </xf>
    <xf numFmtId="0" fontId="8" fillId="34" borderId="26" xfId="0" applyFont="1" applyFill="1" applyBorder="1" applyAlignment="1">
      <alignment/>
    </xf>
    <xf numFmtId="0" fontId="8" fillId="0" borderId="39" xfId="0" applyFont="1" applyBorder="1" applyAlignment="1">
      <alignment/>
    </xf>
    <xf numFmtId="0" fontId="8" fillId="36" borderId="60" xfId="0" applyFont="1" applyFill="1" applyBorder="1" applyAlignment="1">
      <alignment vertical="center" wrapText="1"/>
    </xf>
    <xf numFmtId="4" fontId="3" fillId="7" borderId="10" xfId="0" applyNumberFormat="1" applyFont="1" applyFill="1" applyBorder="1" applyAlignment="1">
      <alignment/>
    </xf>
    <xf numFmtId="0" fontId="72" fillId="0" borderId="68" xfId="0" applyFont="1" applyBorder="1" applyAlignment="1">
      <alignment horizontal="center" vertical="top" wrapText="1"/>
    </xf>
    <xf numFmtId="0" fontId="72" fillId="0" borderId="2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3" fillId="0" borderId="5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4" fontId="13" fillId="7" borderId="59" xfId="0" applyNumberFormat="1" applyFont="1" applyFill="1" applyBorder="1" applyAlignment="1">
      <alignment horizontal="right"/>
    </xf>
    <xf numFmtId="4" fontId="13" fillId="7" borderId="35" xfId="0" applyNumberFormat="1" applyFont="1" applyFill="1" applyBorder="1" applyAlignment="1">
      <alignment horizontal="right"/>
    </xf>
    <xf numFmtId="0" fontId="8" fillId="0" borderId="70" xfId="0" applyFont="1" applyBorder="1" applyAlignment="1">
      <alignment horizontal="center" wrapText="1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7" fillId="0" borderId="73" xfId="0" applyFont="1" applyBorder="1" applyAlignment="1">
      <alignment horizontal="center"/>
    </xf>
    <xf numFmtId="0" fontId="67" fillId="0" borderId="70" xfId="0" applyFont="1" applyBorder="1" applyAlignment="1">
      <alignment horizontal="center"/>
    </xf>
    <xf numFmtId="0" fontId="67" fillId="0" borderId="71" xfId="0" applyFont="1" applyBorder="1" applyAlignment="1">
      <alignment horizontal="center"/>
    </xf>
    <xf numFmtId="0" fontId="67" fillId="0" borderId="74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63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top"/>
    </xf>
    <xf numFmtId="184" fontId="8" fillId="0" borderId="32" xfId="0" applyNumberFormat="1" applyFont="1" applyBorder="1" applyAlignment="1">
      <alignment horizontal="center"/>
    </xf>
    <xf numFmtId="184" fontId="8" fillId="0" borderId="22" xfId="0" applyNumberFormat="1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71" fillId="0" borderId="76" xfId="0" applyFont="1" applyBorder="1" applyAlignment="1">
      <alignment horizontal="center"/>
    </xf>
    <xf numFmtId="0" fontId="71" fillId="0" borderId="64" xfId="0" applyFont="1" applyBorder="1" applyAlignment="1">
      <alignment horizontal="center"/>
    </xf>
    <xf numFmtId="0" fontId="67" fillId="0" borderId="77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67" fillId="0" borderId="55" xfId="0" applyFont="1" applyFill="1" applyBorder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" fillId="0" borderId="66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74" fillId="0" borderId="0" xfId="4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right"/>
    </xf>
    <xf numFmtId="2" fontId="3" fillId="7" borderId="32" xfId="0" applyNumberFormat="1" applyFont="1" applyFill="1" applyBorder="1" applyAlignment="1">
      <alignment horizontal="right"/>
    </xf>
    <xf numFmtId="2" fontId="3" fillId="7" borderId="46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9" fillId="36" borderId="0" xfId="0" applyFont="1" applyFill="1" applyBorder="1" applyAlignment="1">
      <alignment horizontal="center" vertical="top"/>
    </xf>
    <xf numFmtId="0" fontId="18" fillId="36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5" fillId="35" borderId="0" xfId="0" applyFont="1" applyFill="1" applyAlignment="1">
      <alignment horizontal="left"/>
    </xf>
    <xf numFmtId="0" fontId="75" fillId="35" borderId="0" xfId="0" applyFont="1" applyFill="1" applyAlignment="1">
      <alignment horizontal="left" vertical="top"/>
    </xf>
    <xf numFmtId="0" fontId="76" fillId="35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35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1</xdr:row>
      <xdr:rowOff>38100</xdr:rowOff>
    </xdr:from>
    <xdr:to>
      <xdr:col>11</xdr:col>
      <xdr:colOff>1600200</xdr:colOff>
      <xdr:row>2</xdr:row>
      <xdr:rowOff>19050</xdr:rowOff>
    </xdr:to>
    <xdr:pic>
      <xdr:nvPicPr>
        <xdr:cNvPr id="1" name="Рисунок 1" descr="логотип АДЕЛЬКРАЙС_пропорции не менят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228600"/>
          <a:ext cx="1704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47</xdr:row>
      <xdr:rowOff>95250</xdr:rowOff>
    </xdr:from>
    <xdr:to>
      <xdr:col>20</xdr:col>
      <xdr:colOff>38100</xdr:colOff>
      <xdr:row>88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91525"/>
          <a:ext cx="12201525" cy="780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20</xdr:col>
      <xdr:colOff>19050</xdr:colOff>
      <xdr:row>46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22110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23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57421875" style="4" customWidth="1"/>
    <col min="2" max="2" width="19.7109375" style="45" customWidth="1"/>
    <col min="3" max="3" width="18.00390625" style="45" customWidth="1"/>
    <col min="4" max="5" width="6.7109375" style="4" customWidth="1"/>
    <col min="6" max="6" width="5.00390625" style="4" customWidth="1"/>
    <col min="7" max="7" width="9.140625" style="124" customWidth="1"/>
    <col min="8" max="8" width="9.421875" style="141" customWidth="1"/>
    <col min="9" max="9" width="10.00390625" style="154" customWidth="1"/>
    <col min="10" max="10" width="12.140625" style="4" customWidth="1"/>
    <col min="11" max="11" width="12.28125" style="4" customWidth="1"/>
    <col min="12" max="12" width="25.28125" style="4" customWidth="1"/>
    <col min="13" max="13" width="5.8515625" style="4" customWidth="1"/>
    <col min="14" max="14" width="10.140625" style="154" customWidth="1"/>
    <col min="15" max="15" width="5.8515625" style="4" customWidth="1"/>
    <col min="16" max="16" width="10.00390625" style="154" customWidth="1"/>
    <col min="17" max="18" width="5.8515625" style="4" customWidth="1"/>
    <col min="19" max="19" width="10.140625" style="154" customWidth="1"/>
    <col min="20" max="20" width="5.8515625" style="4" customWidth="1"/>
    <col min="21" max="21" width="10.00390625" style="4" customWidth="1"/>
    <col min="22" max="22" width="11.7109375" style="0" customWidth="1"/>
    <col min="23" max="23" width="10.00390625" style="0" hidden="1" customWidth="1"/>
  </cols>
  <sheetData>
    <row r="2" ht="15"/>
    <row r="3" spans="19:21" ht="12" customHeight="1">
      <c r="S3" s="311"/>
      <c r="T3" s="311"/>
      <c r="U3" s="311"/>
    </row>
    <row r="4" spans="5:21" ht="15.75">
      <c r="E4" s="5"/>
      <c r="F4" s="5"/>
      <c r="G4" s="125"/>
      <c r="H4" s="142"/>
      <c r="I4" s="155"/>
      <c r="J4" s="313" t="s">
        <v>82</v>
      </c>
      <c r="K4" s="313"/>
      <c r="L4" s="313"/>
      <c r="M4" s="313"/>
      <c r="N4" s="313"/>
      <c r="O4" s="3"/>
      <c r="P4" s="162"/>
      <c r="Q4" s="5"/>
      <c r="R4" s="5"/>
      <c r="S4" s="312"/>
      <c r="T4" s="312"/>
      <c r="U4" s="312"/>
    </row>
    <row r="5" spans="12:15" ht="11.25" customHeight="1">
      <c r="L5" s="314" t="s">
        <v>0</v>
      </c>
      <c r="M5" s="314"/>
      <c r="N5" s="163"/>
      <c r="O5" s="38"/>
    </row>
    <row r="6" spans="1:21" ht="20.25">
      <c r="A6" s="320" t="s">
        <v>83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1:21" s="172" customFormat="1" ht="15">
      <c r="A7" s="292" t="s">
        <v>45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</row>
    <row r="8" spans="2:19" s="4" customFormat="1" ht="6" customHeight="1">
      <c r="B8" s="45"/>
      <c r="C8" s="45"/>
      <c r="G8" s="124"/>
      <c r="H8" s="141"/>
      <c r="I8" s="154"/>
      <c r="L8" s="38"/>
      <c r="M8" s="38"/>
      <c r="N8" s="163"/>
      <c r="O8" s="38"/>
      <c r="P8" s="154"/>
      <c r="S8" s="154"/>
    </row>
    <row r="9" spans="2:21" s="4" customFormat="1" ht="14.25" customHeight="1">
      <c r="B9" s="25" t="s">
        <v>5</v>
      </c>
      <c r="C9" s="46"/>
      <c r="D9" s="25"/>
      <c r="E9" s="325"/>
      <c r="F9" s="326"/>
      <c r="G9" s="326"/>
      <c r="H9" s="326"/>
      <c r="I9" s="326"/>
      <c r="J9" s="326"/>
      <c r="K9" s="326"/>
      <c r="L9" s="326"/>
      <c r="M9" s="326"/>
      <c r="N9" s="326"/>
      <c r="O9" s="327"/>
      <c r="P9" s="156"/>
      <c r="Q9" s="25" t="s">
        <v>25</v>
      </c>
      <c r="R9" s="322"/>
      <c r="S9" s="323"/>
      <c r="T9" s="323"/>
      <c r="U9" s="324"/>
    </row>
    <row r="10" spans="1:21" s="4" customFormat="1" ht="6" customHeight="1">
      <c r="A10" s="22"/>
      <c r="B10" s="47"/>
      <c r="C10" s="47"/>
      <c r="D10" s="23"/>
      <c r="E10" s="23"/>
      <c r="F10" s="23"/>
      <c r="G10" s="126"/>
      <c r="H10" s="143"/>
      <c r="I10" s="156"/>
      <c r="J10" s="24"/>
      <c r="K10" s="24"/>
      <c r="L10" s="24"/>
      <c r="M10" s="24"/>
      <c r="N10" s="156"/>
      <c r="O10" s="24"/>
      <c r="P10" s="156"/>
      <c r="Q10" s="22"/>
      <c r="R10" s="24"/>
      <c r="S10" s="156"/>
      <c r="T10" s="24"/>
      <c r="U10" s="24"/>
    </row>
    <row r="11" spans="2:21" ht="15">
      <c r="B11" s="22" t="s">
        <v>6</v>
      </c>
      <c r="C11" s="47"/>
      <c r="D11" s="23"/>
      <c r="E11" s="322"/>
      <c r="F11" s="323"/>
      <c r="G11" s="323"/>
      <c r="H11" s="323"/>
      <c r="I11" s="323"/>
      <c r="J11" s="323"/>
      <c r="K11" s="323"/>
      <c r="L11" s="323"/>
      <c r="M11" s="323"/>
      <c r="N11" s="323"/>
      <c r="O11" s="324"/>
      <c r="P11" s="156"/>
      <c r="Q11" s="22" t="s">
        <v>7</v>
      </c>
      <c r="R11" s="24"/>
      <c r="S11" s="156"/>
      <c r="T11" s="306"/>
      <c r="U11" s="307"/>
    </row>
    <row r="12" ht="8.25" customHeight="1" thickBot="1"/>
    <row r="13" spans="1:21" ht="12.75" customHeight="1">
      <c r="A13" s="42" t="s">
        <v>1</v>
      </c>
      <c r="B13" s="308" t="s">
        <v>17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/>
      <c r="M13" s="295" t="s">
        <v>20</v>
      </c>
      <c r="N13" s="296"/>
      <c r="O13" s="295" t="s">
        <v>19</v>
      </c>
      <c r="P13" s="296"/>
      <c r="Q13" s="295" t="s">
        <v>9</v>
      </c>
      <c r="R13" s="297"/>
      <c r="S13" s="297"/>
      <c r="T13" s="297"/>
      <c r="U13" s="296"/>
    </row>
    <row r="14" spans="1:21" ht="61.5" customHeight="1" thickBot="1">
      <c r="A14" s="82" t="s">
        <v>1</v>
      </c>
      <c r="B14" s="18" t="s">
        <v>31</v>
      </c>
      <c r="C14" s="18" t="s">
        <v>85</v>
      </c>
      <c r="D14" s="18" t="s">
        <v>10</v>
      </c>
      <c r="E14" s="18" t="s">
        <v>11</v>
      </c>
      <c r="F14" s="18" t="s">
        <v>18</v>
      </c>
      <c r="G14" s="127" t="s">
        <v>65</v>
      </c>
      <c r="H14" s="144" t="s">
        <v>2</v>
      </c>
      <c r="I14" s="157" t="s">
        <v>12</v>
      </c>
      <c r="J14" s="18" t="s">
        <v>8</v>
      </c>
      <c r="K14" s="18" t="s">
        <v>78</v>
      </c>
      <c r="L14" s="31" t="s">
        <v>38</v>
      </c>
      <c r="M14" s="19" t="s">
        <v>23</v>
      </c>
      <c r="N14" s="164" t="s">
        <v>12</v>
      </c>
      <c r="O14" s="19" t="s">
        <v>23</v>
      </c>
      <c r="P14" s="164" t="s">
        <v>12</v>
      </c>
      <c r="Q14" s="19" t="s">
        <v>10</v>
      </c>
      <c r="R14" s="18" t="s">
        <v>11</v>
      </c>
      <c r="S14" s="157" t="s">
        <v>21</v>
      </c>
      <c r="T14" s="20" t="s">
        <v>8</v>
      </c>
      <c r="U14" s="21" t="s">
        <v>66</v>
      </c>
    </row>
    <row r="15" spans="1:23" s="4" customFormat="1" ht="15.75" thickBot="1">
      <c r="A15" s="301" t="s">
        <v>35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3"/>
      <c r="L15" s="304"/>
      <c r="M15" s="304"/>
      <c r="N15" s="304"/>
      <c r="O15" s="304"/>
      <c r="P15" s="304"/>
      <c r="Q15" s="304"/>
      <c r="R15" s="304"/>
      <c r="S15" s="304"/>
      <c r="T15" s="304"/>
      <c r="U15" s="305"/>
      <c r="W15" s="173" t="s">
        <v>48</v>
      </c>
    </row>
    <row r="16" spans="1:23" ht="15.75" customHeight="1" thickBot="1">
      <c r="A16" s="55">
        <v>1</v>
      </c>
      <c r="B16" s="56" t="s">
        <v>42</v>
      </c>
      <c r="C16" s="56"/>
      <c r="D16" s="57"/>
      <c r="E16" s="57"/>
      <c r="F16" s="57"/>
      <c r="G16" s="128"/>
      <c r="H16" s="145">
        <f aca="true" t="shared" si="0" ref="H16:H45">D16*E16/1000000*F16</f>
        <v>0</v>
      </c>
      <c r="I16" s="175">
        <f aca="true" t="shared" si="1" ref="I16:I45">H16*G16</f>
        <v>0</v>
      </c>
      <c r="J16" s="58"/>
      <c r="K16" s="12"/>
      <c r="L16" s="241"/>
      <c r="M16" s="92"/>
      <c r="N16" s="247">
        <f>M16*55</f>
        <v>0</v>
      </c>
      <c r="O16" s="92"/>
      <c r="P16" s="196">
        <f>O16*11</f>
        <v>0</v>
      </c>
      <c r="Q16" s="250"/>
      <c r="R16" s="176"/>
      <c r="S16" s="177">
        <f aca="true" t="shared" si="2" ref="S16:S45">Q16*R16/1000000*10000</f>
        <v>0</v>
      </c>
      <c r="T16" s="178"/>
      <c r="U16" s="179"/>
      <c r="W16" s="174" t="s">
        <v>49</v>
      </c>
    </row>
    <row r="17" spans="1:23" ht="15.75" thickBot="1">
      <c r="A17" s="14">
        <v>2</v>
      </c>
      <c r="B17" s="56" t="s">
        <v>42</v>
      </c>
      <c r="C17" s="56"/>
      <c r="D17" s="10"/>
      <c r="E17" s="10"/>
      <c r="F17" s="10"/>
      <c r="G17" s="128"/>
      <c r="H17" s="146">
        <f t="shared" si="0"/>
        <v>0</v>
      </c>
      <c r="I17" s="175">
        <f t="shared" si="1"/>
        <v>0</v>
      </c>
      <c r="J17" s="58"/>
      <c r="K17" s="12"/>
      <c r="L17" s="242"/>
      <c r="M17" s="186"/>
      <c r="N17" s="248">
        <f aca="true" t="shared" si="3" ref="N17:N46">M17*55</f>
        <v>0</v>
      </c>
      <c r="O17" s="186"/>
      <c r="P17" s="245">
        <f aca="true" t="shared" si="4" ref="P17:P46">O17*11</f>
        <v>0</v>
      </c>
      <c r="Q17" s="251"/>
      <c r="R17" s="12"/>
      <c r="S17" s="195">
        <f t="shared" si="2"/>
        <v>0</v>
      </c>
      <c r="T17" s="13"/>
      <c r="U17" s="16"/>
      <c r="W17" s="174" t="s">
        <v>50</v>
      </c>
    </row>
    <row r="18" spans="1:23" ht="15.75" thickBot="1">
      <c r="A18" s="55">
        <v>3</v>
      </c>
      <c r="B18" s="56" t="s">
        <v>42</v>
      </c>
      <c r="C18" s="56"/>
      <c r="D18" s="10"/>
      <c r="E18" s="10"/>
      <c r="F18" s="10"/>
      <c r="G18" s="128"/>
      <c r="H18" s="145">
        <f t="shared" si="0"/>
        <v>0</v>
      </c>
      <c r="I18" s="175">
        <f t="shared" si="1"/>
        <v>0</v>
      </c>
      <c r="J18" s="58"/>
      <c r="K18" s="12"/>
      <c r="L18" s="242"/>
      <c r="M18" s="186"/>
      <c r="N18" s="248">
        <f t="shared" si="3"/>
        <v>0</v>
      </c>
      <c r="O18" s="186"/>
      <c r="P18" s="245">
        <f t="shared" si="4"/>
        <v>0</v>
      </c>
      <c r="Q18" s="251"/>
      <c r="R18" s="12"/>
      <c r="S18" s="195">
        <f t="shared" si="2"/>
        <v>0</v>
      </c>
      <c r="T18" s="13"/>
      <c r="U18" s="16"/>
      <c r="W18" s="174" t="s">
        <v>51</v>
      </c>
    </row>
    <row r="19" spans="1:23" ht="15.75" thickBot="1">
      <c r="A19" s="14">
        <v>4</v>
      </c>
      <c r="B19" s="56" t="s">
        <v>42</v>
      </c>
      <c r="C19" s="56"/>
      <c r="D19" s="10"/>
      <c r="E19" s="10"/>
      <c r="F19" s="10"/>
      <c r="G19" s="128"/>
      <c r="H19" s="146">
        <f t="shared" si="0"/>
        <v>0</v>
      </c>
      <c r="I19" s="175">
        <f t="shared" si="1"/>
        <v>0</v>
      </c>
      <c r="J19" s="58"/>
      <c r="K19" s="12"/>
      <c r="L19" s="242"/>
      <c r="M19" s="186"/>
      <c r="N19" s="248">
        <f t="shared" si="3"/>
        <v>0</v>
      </c>
      <c r="O19" s="186"/>
      <c r="P19" s="245">
        <f t="shared" si="4"/>
        <v>0</v>
      </c>
      <c r="Q19" s="251"/>
      <c r="R19" s="12"/>
      <c r="S19" s="195">
        <f t="shared" si="2"/>
        <v>0</v>
      </c>
      <c r="T19" s="13"/>
      <c r="U19" s="16"/>
      <c r="W19" s="174" t="s">
        <v>52</v>
      </c>
    </row>
    <row r="20" spans="1:23" ht="15.75" thickBot="1">
      <c r="A20" s="55">
        <v>5</v>
      </c>
      <c r="B20" s="56" t="s">
        <v>42</v>
      </c>
      <c r="C20" s="56"/>
      <c r="D20" s="10"/>
      <c r="E20" s="10"/>
      <c r="F20" s="10"/>
      <c r="G20" s="128"/>
      <c r="H20" s="145">
        <f t="shared" si="0"/>
        <v>0</v>
      </c>
      <c r="I20" s="175">
        <f t="shared" si="1"/>
        <v>0</v>
      </c>
      <c r="J20" s="58"/>
      <c r="K20" s="12"/>
      <c r="L20" s="242"/>
      <c r="M20" s="186"/>
      <c r="N20" s="248">
        <f t="shared" si="3"/>
        <v>0</v>
      </c>
      <c r="O20" s="186"/>
      <c r="P20" s="245">
        <f t="shared" si="4"/>
        <v>0</v>
      </c>
      <c r="Q20" s="251"/>
      <c r="R20" s="12"/>
      <c r="S20" s="195">
        <f t="shared" si="2"/>
        <v>0</v>
      </c>
      <c r="T20" s="13"/>
      <c r="U20" s="16"/>
      <c r="W20" s="174" t="s">
        <v>53</v>
      </c>
    </row>
    <row r="21" spans="1:23" s="4" customFormat="1" ht="15.75" thickBot="1">
      <c r="A21" s="14">
        <v>6</v>
      </c>
      <c r="B21" s="239" t="s">
        <v>42</v>
      </c>
      <c r="C21" s="239"/>
      <c r="D21" s="10"/>
      <c r="E21" s="10"/>
      <c r="F21" s="10"/>
      <c r="G21" s="128"/>
      <c r="H21" s="146">
        <f t="shared" si="0"/>
        <v>0</v>
      </c>
      <c r="I21" s="175">
        <f t="shared" si="1"/>
        <v>0</v>
      </c>
      <c r="J21" s="58"/>
      <c r="K21" s="12"/>
      <c r="L21" s="242"/>
      <c r="M21" s="186"/>
      <c r="N21" s="248">
        <f t="shared" si="3"/>
        <v>0</v>
      </c>
      <c r="O21" s="186"/>
      <c r="P21" s="245">
        <f t="shared" si="4"/>
        <v>0</v>
      </c>
      <c r="Q21" s="251"/>
      <c r="R21" s="12"/>
      <c r="S21" s="195">
        <f t="shared" si="2"/>
        <v>0</v>
      </c>
      <c r="T21" s="13"/>
      <c r="U21" s="16"/>
      <c r="W21" s="174" t="s">
        <v>54</v>
      </c>
    </row>
    <row r="22" spans="1:23" s="4" customFormat="1" ht="15.75" thickBot="1">
      <c r="A22" s="55">
        <v>7</v>
      </c>
      <c r="B22" s="239" t="s">
        <v>42</v>
      </c>
      <c r="C22" s="239"/>
      <c r="D22" s="64"/>
      <c r="E22" s="64"/>
      <c r="F22" s="64"/>
      <c r="G22" s="128"/>
      <c r="H22" s="145">
        <f t="shared" si="0"/>
        <v>0</v>
      </c>
      <c r="I22" s="175">
        <f t="shared" si="1"/>
        <v>0</v>
      </c>
      <c r="J22" s="58"/>
      <c r="K22" s="12"/>
      <c r="L22" s="242"/>
      <c r="M22" s="186"/>
      <c r="N22" s="248">
        <f t="shared" si="3"/>
        <v>0</v>
      </c>
      <c r="O22" s="186"/>
      <c r="P22" s="245">
        <f t="shared" si="4"/>
        <v>0</v>
      </c>
      <c r="Q22" s="251"/>
      <c r="R22" s="12"/>
      <c r="S22" s="195">
        <f t="shared" si="2"/>
        <v>0</v>
      </c>
      <c r="T22" s="13"/>
      <c r="U22" s="16"/>
      <c r="W22" s="174"/>
    </row>
    <row r="23" spans="1:23" s="4" customFormat="1" ht="15.75" thickBot="1">
      <c r="A23" s="14">
        <v>8</v>
      </c>
      <c r="B23" s="239" t="s">
        <v>42</v>
      </c>
      <c r="C23" s="239"/>
      <c r="D23" s="64"/>
      <c r="E23" s="64"/>
      <c r="F23" s="64"/>
      <c r="G23" s="128"/>
      <c r="H23" s="146">
        <f t="shared" si="0"/>
        <v>0</v>
      </c>
      <c r="I23" s="175">
        <f t="shared" si="1"/>
        <v>0</v>
      </c>
      <c r="J23" s="58"/>
      <c r="K23" s="12"/>
      <c r="L23" s="242"/>
      <c r="M23" s="186"/>
      <c r="N23" s="248">
        <f t="shared" si="3"/>
        <v>0</v>
      </c>
      <c r="O23" s="186"/>
      <c r="P23" s="245">
        <f t="shared" si="4"/>
        <v>0</v>
      </c>
      <c r="Q23" s="251"/>
      <c r="R23" s="12"/>
      <c r="S23" s="195">
        <f t="shared" si="2"/>
        <v>0</v>
      </c>
      <c r="T23" s="13"/>
      <c r="U23" s="16"/>
      <c r="W23" s="174"/>
    </row>
    <row r="24" spans="1:23" s="4" customFormat="1" ht="15.75" thickBot="1">
      <c r="A24" s="55">
        <v>9</v>
      </c>
      <c r="B24" s="239" t="s">
        <v>42</v>
      </c>
      <c r="C24" s="239"/>
      <c r="D24" s="64"/>
      <c r="E24" s="64"/>
      <c r="F24" s="64"/>
      <c r="G24" s="128"/>
      <c r="H24" s="145">
        <f t="shared" si="0"/>
        <v>0</v>
      </c>
      <c r="I24" s="175">
        <f t="shared" si="1"/>
        <v>0</v>
      </c>
      <c r="J24" s="58"/>
      <c r="K24" s="12"/>
      <c r="L24" s="242"/>
      <c r="M24" s="186"/>
      <c r="N24" s="248">
        <f t="shared" si="3"/>
        <v>0</v>
      </c>
      <c r="O24" s="186"/>
      <c r="P24" s="245">
        <f t="shared" si="4"/>
        <v>0</v>
      </c>
      <c r="Q24" s="251"/>
      <c r="R24" s="12"/>
      <c r="S24" s="195">
        <f t="shared" si="2"/>
        <v>0</v>
      </c>
      <c r="T24" s="13"/>
      <c r="U24" s="16"/>
      <c r="W24" s="174"/>
    </row>
    <row r="25" spans="1:23" s="4" customFormat="1" ht="15.75" thickBot="1">
      <c r="A25" s="14">
        <v>10</v>
      </c>
      <c r="B25" s="239" t="s">
        <v>42</v>
      </c>
      <c r="C25" s="239"/>
      <c r="D25" s="64"/>
      <c r="E25" s="64"/>
      <c r="F25" s="64"/>
      <c r="G25" s="128"/>
      <c r="H25" s="146">
        <f t="shared" si="0"/>
        <v>0</v>
      </c>
      <c r="I25" s="175">
        <f t="shared" si="1"/>
        <v>0</v>
      </c>
      <c r="J25" s="58"/>
      <c r="K25" s="12"/>
      <c r="L25" s="242"/>
      <c r="M25" s="186"/>
      <c r="N25" s="248">
        <f t="shared" si="3"/>
        <v>0</v>
      </c>
      <c r="O25" s="186"/>
      <c r="P25" s="245">
        <f t="shared" si="4"/>
        <v>0</v>
      </c>
      <c r="Q25" s="251"/>
      <c r="R25" s="12"/>
      <c r="S25" s="195">
        <f t="shared" si="2"/>
        <v>0</v>
      </c>
      <c r="T25" s="13"/>
      <c r="U25" s="16"/>
      <c r="W25" s="174"/>
    </row>
    <row r="26" spans="1:23" s="4" customFormat="1" ht="15.75" thickBot="1">
      <c r="A26" s="55">
        <v>11</v>
      </c>
      <c r="B26" s="239" t="s">
        <v>42</v>
      </c>
      <c r="C26" s="239"/>
      <c r="D26" s="64"/>
      <c r="E26" s="64"/>
      <c r="F26" s="64"/>
      <c r="G26" s="128"/>
      <c r="H26" s="145">
        <f t="shared" si="0"/>
        <v>0</v>
      </c>
      <c r="I26" s="175">
        <f t="shared" si="1"/>
        <v>0</v>
      </c>
      <c r="J26" s="58"/>
      <c r="K26" s="12"/>
      <c r="L26" s="242"/>
      <c r="M26" s="186"/>
      <c r="N26" s="248">
        <f t="shared" si="3"/>
        <v>0</v>
      </c>
      <c r="O26" s="186"/>
      <c r="P26" s="245">
        <f t="shared" si="4"/>
        <v>0</v>
      </c>
      <c r="Q26" s="251"/>
      <c r="R26" s="12"/>
      <c r="S26" s="195">
        <f t="shared" si="2"/>
        <v>0</v>
      </c>
      <c r="T26" s="13"/>
      <c r="U26" s="16"/>
      <c r="W26" s="174"/>
    </row>
    <row r="27" spans="1:23" s="4" customFormat="1" ht="15.75" thickBot="1">
      <c r="A27" s="14">
        <v>12</v>
      </c>
      <c r="B27" s="239" t="s">
        <v>42</v>
      </c>
      <c r="C27" s="239"/>
      <c r="D27" s="64"/>
      <c r="E27" s="64"/>
      <c r="F27" s="64"/>
      <c r="G27" s="128"/>
      <c r="H27" s="146">
        <f t="shared" si="0"/>
        <v>0</v>
      </c>
      <c r="I27" s="175">
        <f t="shared" si="1"/>
        <v>0</v>
      </c>
      <c r="J27" s="58"/>
      <c r="K27" s="12"/>
      <c r="L27" s="242"/>
      <c r="M27" s="186"/>
      <c r="N27" s="248">
        <f t="shared" si="3"/>
        <v>0</v>
      </c>
      <c r="O27" s="186"/>
      <c r="P27" s="245">
        <f t="shared" si="4"/>
        <v>0</v>
      </c>
      <c r="Q27" s="251"/>
      <c r="R27" s="12"/>
      <c r="S27" s="195">
        <f t="shared" si="2"/>
        <v>0</v>
      </c>
      <c r="T27" s="13"/>
      <c r="U27" s="16"/>
      <c r="W27" s="174"/>
    </row>
    <row r="28" spans="1:23" s="228" customFormat="1" ht="15.75" thickBot="1">
      <c r="A28" s="220">
        <v>13</v>
      </c>
      <c r="B28" s="240" t="s">
        <v>42</v>
      </c>
      <c r="C28" s="240"/>
      <c r="D28" s="221"/>
      <c r="E28" s="221"/>
      <c r="F28" s="221"/>
      <c r="G28" s="128"/>
      <c r="H28" s="222">
        <f t="shared" si="0"/>
        <v>0</v>
      </c>
      <c r="I28" s="175">
        <f t="shared" si="1"/>
        <v>0</v>
      </c>
      <c r="J28" s="223"/>
      <c r="K28" s="224"/>
      <c r="L28" s="243"/>
      <c r="M28" s="225"/>
      <c r="N28" s="248">
        <f t="shared" si="3"/>
        <v>0</v>
      </c>
      <c r="O28" s="225"/>
      <c r="P28" s="245">
        <f t="shared" si="4"/>
        <v>0</v>
      </c>
      <c r="Q28" s="252"/>
      <c r="R28" s="224"/>
      <c r="S28" s="195">
        <f t="shared" si="2"/>
        <v>0</v>
      </c>
      <c r="T28" s="226"/>
      <c r="U28" s="227"/>
      <c r="W28" s="229"/>
    </row>
    <row r="29" spans="1:23" s="228" customFormat="1" ht="15.75" thickBot="1">
      <c r="A29" s="230">
        <v>14</v>
      </c>
      <c r="B29" s="240" t="s">
        <v>42</v>
      </c>
      <c r="C29" s="240"/>
      <c r="D29" s="221"/>
      <c r="E29" s="221"/>
      <c r="F29" s="221"/>
      <c r="G29" s="128"/>
      <c r="H29" s="231">
        <f t="shared" si="0"/>
        <v>0</v>
      </c>
      <c r="I29" s="175">
        <f t="shared" si="1"/>
        <v>0</v>
      </c>
      <c r="J29" s="223"/>
      <c r="K29" s="224"/>
      <c r="L29" s="243"/>
      <c r="M29" s="225"/>
      <c r="N29" s="248">
        <f t="shared" si="3"/>
        <v>0</v>
      </c>
      <c r="O29" s="225"/>
      <c r="P29" s="245">
        <f t="shared" si="4"/>
        <v>0</v>
      </c>
      <c r="Q29" s="252"/>
      <c r="R29" s="224"/>
      <c r="S29" s="195">
        <f t="shared" si="2"/>
        <v>0</v>
      </c>
      <c r="T29" s="226"/>
      <c r="U29" s="227"/>
      <c r="W29" s="229"/>
    </row>
    <row r="30" spans="1:23" s="228" customFormat="1" ht="15.75" thickBot="1">
      <c r="A30" s="220">
        <v>15</v>
      </c>
      <c r="B30" s="240" t="s">
        <v>42</v>
      </c>
      <c r="C30" s="240"/>
      <c r="D30" s="221"/>
      <c r="E30" s="221"/>
      <c r="F30" s="221"/>
      <c r="G30" s="128"/>
      <c r="H30" s="222">
        <f t="shared" si="0"/>
        <v>0</v>
      </c>
      <c r="I30" s="175">
        <f t="shared" si="1"/>
        <v>0</v>
      </c>
      <c r="J30" s="223"/>
      <c r="K30" s="224"/>
      <c r="L30" s="243"/>
      <c r="M30" s="225"/>
      <c r="N30" s="248">
        <f t="shared" si="3"/>
        <v>0</v>
      </c>
      <c r="O30" s="225"/>
      <c r="P30" s="245">
        <f t="shared" si="4"/>
        <v>0</v>
      </c>
      <c r="Q30" s="252"/>
      <c r="R30" s="224"/>
      <c r="S30" s="195">
        <f t="shared" si="2"/>
        <v>0</v>
      </c>
      <c r="T30" s="226"/>
      <c r="U30" s="227"/>
      <c r="W30" s="229"/>
    </row>
    <row r="31" spans="1:23" s="228" customFormat="1" ht="15.75" thickBot="1">
      <c r="A31" s="230">
        <v>16</v>
      </c>
      <c r="B31" s="240" t="s">
        <v>42</v>
      </c>
      <c r="C31" s="240"/>
      <c r="D31" s="221"/>
      <c r="E31" s="221"/>
      <c r="F31" s="221"/>
      <c r="G31" s="128"/>
      <c r="H31" s="231">
        <f t="shared" si="0"/>
        <v>0</v>
      </c>
      <c r="I31" s="175">
        <f t="shared" si="1"/>
        <v>0</v>
      </c>
      <c r="J31" s="223"/>
      <c r="K31" s="224"/>
      <c r="L31" s="243"/>
      <c r="M31" s="225"/>
      <c r="N31" s="248">
        <f t="shared" si="3"/>
        <v>0</v>
      </c>
      <c r="O31" s="225"/>
      <c r="P31" s="245">
        <f t="shared" si="4"/>
        <v>0</v>
      </c>
      <c r="Q31" s="252"/>
      <c r="R31" s="224"/>
      <c r="S31" s="195">
        <f t="shared" si="2"/>
        <v>0</v>
      </c>
      <c r="T31" s="226"/>
      <c r="U31" s="227"/>
      <c r="W31" s="229"/>
    </row>
    <row r="32" spans="1:23" s="228" customFormat="1" ht="15.75" thickBot="1">
      <c r="A32" s="220">
        <v>17</v>
      </c>
      <c r="B32" s="240" t="s">
        <v>42</v>
      </c>
      <c r="C32" s="240"/>
      <c r="D32" s="221"/>
      <c r="E32" s="221"/>
      <c r="F32" s="221"/>
      <c r="G32" s="128"/>
      <c r="H32" s="222">
        <f t="shared" si="0"/>
        <v>0</v>
      </c>
      <c r="I32" s="175">
        <f t="shared" si="1"/>
        <v>0</v>
      </c>
      <c r="J32" s="223"/>
      <c r="K32" s="224"/>
      <c r="L32" s="243"/>
      <c r="M32" s="225"/>
      <c r="N32" s="248">
        <f t="shared" si="3"/>
        <v>0</v>
      </c>
      <c r="O32" s="225"/>
      <c r="P32" s="245">
        <f t="shared" si="4"/>
        <v>0</v>
      </c>
      <c r="Q32" s="252"/>
      <c r="R32" s="224"/>
      <c r="S32" s="195">
        <f t="shared" si="2"/>
        <v>0</v>
      </c>
      <c r="T32" s="226"/>
      <c r="U32" s="227"/>
      <c r="W32" s="229"/>
    </row>
    <row r="33" spans="1:23" s="228" customFormat="1" ht="15.75" thickBot="1">
      <c r="A33" s="230">
        <v>18</v>
      </c>
      <c r="B33" s="240" t="s">
        <v>42</v>
      </c>
      <c r="C33" s="240"/>
      <c r="D33" s="221"/>
      <c r="E33" s="221"/>
      <c r="F33" s="221"/>
      <c r="G33" s="128"/>
      <c r="H33" s="231">
        <f t="shared" si="0"/>
        <v>0</v>
      </c>
      <c r="I33" s="175">
        <f t="shared" si="1"/>
        <v>0</v>
      </c>
      <c r="J33" s="223"/>
      <c r="K33" s="224"/>
      <c r="L33" s="243"/>
      <c r="M33" s="225"/>
      <c r="N33" s="248">
        <f t="shared" si="3"/>
        <v>0</v>
      </c>
      <c r="O33" s="225"/>
      <c r="P33" s="245">
        <f t="shared" si="4"/>
        <v>0</v>
      </c>
      <c r="Q33" s="252"/>
      <c r="R33" s="224"/>
      <c r="S33" s="195">
        <f t="shared" si="2"/>
        <v>0</v>
      </c>
      <c r="T33" s="226"/>
      <c r="U33" s="227"/>
      <c r="W33" s="229"/>
    </row>
    <row r="34" spans="1:23" s="228" customFormat="1" ht="15.75" thickBot="1">
      <c r="A34" s="220">
        <v>19</v>
      </c>
      <c r="B34" s="240" t="s">
        <v>42</v>
      </c>
      <c r="C34" s="240"/>
      <c r="D34" s="221"/>
      <c r="E34" s="221"/>
      <c r="F34" s="221"/>
      <c r="G34" s="128"/>
      <c r="H34" s="222">
        <f t="shared" si="0"/>
        <v>0</v>
      </c>
      <c r="I34" s="175">
        <f t="shared" si="1"/>
        <v>0</v>
      </c>
      <c r="J34" s="223"/>
      <c r="K34" s="224"/>
      <c r="L34" s="243"/>
      <c r="M34" s="225"/>
      <c r="N34" s="248">
        <f t="shared" si="3"/>
        <v>0</v>
      </c>
      <c r="O34" s="225"/>
      <c r="P34" s="245">
        <f t="shared" si="4"/>
        <v>0</v>
      </c>
      <c r="Q34" s="252"/>
      <c r="R34" s="224"/>
      <c r="S34" s="195">
        <f t="shared" si="2"/>
        <v>0</v>
      </c>
      <c r="T34" s="226"/>
      <c r="U34" s="227"/>
      <c r="W34" s="229"/>
    </row>
    <row r="35" spans="1:23" s="228" customFormat="1" ht="15.75" thickBot="1">
      <c r="A35" s="230">
        <v>20</v>
      </c>
      <c r="B35" s="240" t="s">
        <v>42</v>
      </c>
      <c r="C35" s="240"/>
      <c r="D35" s="221"/>
      <c r="E35" s="221"/>
      <c r="F35" s="221"/>
      <c r="G35" s="128"/>
      <c r="H35" s="231">
        <f t="shared" si="0"/>
        <v>0</v>
      </c>
      <c r="I35" s="175">
        <f t="shared" si="1"/>
        <v>0</v>
      </c>
      <c r="J35" s="223"/>
      <c r="K35" s="224"/>
      <c r="L35" s="243"/>
      <c r="M35" s="225"/>
      <c r="N35" s="248">
        <f t="shared" si="3"/>
        <v>0</v>
      </c>
      <c r="O35" s="225"/>
      <c r="P35" s="245">
        <f t="shared" si="4"/>
        <v>0</v>
      </c>
      <c r="Q35" s="252"/>
      <c r="R35" s="224"/>
      <c r="S35" s="195">
        <f t="shared" si="2"/>
        <v>0</v>
      </c>
      <c r="T35" s="226"/>
      <c r="U35" s="227"/>
      <c r="W35" s="229"/>
    </row>
    <row r="36" spans="1:23" s="228" customFormat="1" ht="15.75" thickBot="1">
      <c r="A36" s="220">
        <v>21</v>
      </c>
      <c r="B36" s="240" t="s">
        <v>42</v>
      </c>
      <c r="C36" s="240"/>
      <c r="D36" s="221"/>
      <c r="E36" s="221"/>
      <c r="F36" s="221"/>
      <c r="G36" s="128"/>
      <c r="H36" s="231">
        <f t="shared" si="0"/>
        <v>0</v>
      </c>
      <c r="I36" s="175">
        <f t="shared" si="1"/>
        <v>0</v>
      </c>
      <c r="J36" s="223"/>
      <c r="K36" s="224"/>
      <c r="L36" s="243"/>
      <c r="M36" s="225"/>
      <c r="N36" s="248">
        <f t="shared" si="3"/>
        <v>0</v>
      </c>
      <c r="O36" s="225"/>
      <c r="P36" s="245">
        <f t="shared" si="4"/>
        <v>0</v>
      </c>
      <c r="Q36" s="252"/>
      <c r="R36" s="224"/>
      <c r="S36" s="195">
        <f t="shared" si="2"/>
        <v>0</v>
      </c>
      <c r="T36" s="226"/>
      <c r="U36" s="227"/>
      <c r="W36" s="229"/>
    </row>
    <row r="37" spans="1:23" s="4" customFormat="1" ht="15.75" thickBot="1">
      <c r="A37" s="14">
        <v>22</v>
      </c>
      <c r="B37" s="239" t="s">
        <v>42</v>
      </c>
      <c r="C37" s="239"/>
      <c r="D37" s="64"/>
      <c r="E37" s="64"/>
      <c r="F37" s="64"/>
      <c r="G37" s="128"/>
      <c r="H37" s="145">
        <f t="shared" si="0"/>
        <v>0</v>
      </c>
      <c r="I37" s="175">
        <f t="shared" si="1"/>
        <v>0</v>
      </c>
      <c r="J37" s="65"/>
      <c r="K37" s="12"/>
      <c r="L37" s="242"/>
      <c r="M37" s="186"/>
      <c r="N37" s="248">
        <f t="shared" si="3"/>
        <v>0</v>
      </c>
      <c r="O37" s="186"/>
      <c r="P37" s="245">
        <f t="shared" si="4"/>
        <v>0</v>
      </c>
      <c r="Q37" s="251"/>
      <c r="R37" s="12"/>
      <c r="S37" s="195">
        <f t="shared" si="2"/>
        <v>0</v>
      </c>
      <c r="T37" s="13"/>
      <c r="U37" s="16"/>
      <c r="W37" s="174"/>
    </row>
    <row r="38" spans="1:23" s="4" customFormat="1" ht="15.75" thickBot="1">
      <c r="A38" s="55">
        <v>23</v>
      </c>
      <c r="B38" s="239" t="s">
        <v>42</v>
      </c>
      <c r="C38" s="239"/>
      <c r="D38" s="64"/>
      <c r="E38" s="64"/>
      <c r="F38" s="64"/>
      <c r="G38" s="128"/>
      <c r="H38" s="146">
        <f t="shared" si="0"/>
        <v>0</v>
      </c>
      <c r="I38" s="175">
        <f t="shared" si="1"/>
        <v>0</v>
      </c>
      <c r="J38" s="65"/>
      <c r="K38" s="12"/>
      <c r="L38" s="242"/>
      <c r="M38" s="186"/>
      <c r="N38" s="248">
        <f t="shared" si="3"/>
        <v>0</v>
      </c>
      <c r="O38" s="186"/>
      <c r="P38" s="245">
        <f t="shared" si="4"/>
        <v>0</v>
      </c>
      <c r="Q38" s="251"/>
      <c r="R38" s="12"/>
      <c r="S38" s="195">
        <f t="shared" si="2"/>
        <v>0</v>
      </c>
      <c r="T38" s="13"/>
      <c r="U38" s="16"/>
      <c r="W38" s="174"/>
    </row>
    <row r="39" spans="1:23" s="4" customFormat="1" ht="15.75" thickBot="1">
      <c r="A39" s="14">
        <v>24</v>
      </c>
      <c r="B39" s="239" t="s">
        <v>42</v>
      </c>
      <c r="C39" s="239"/>
      <c r="D39" s="64"/>
      <c r="E39" s="64"/>
      <c r="F39" s="64"/>
      <c r="G39" s="128"/>
      <c r="H39" s="145">
        <f t="shared" si="0"/>
        <v>0</v>
      </c>
      <c r="I39" s="175">
        <f t="shared" si="1"/>
        <v>0</v>
      </c>
      <c r="J39" s="65"/>
      <c r="K39" s="12"/>
      <c r="L39" s="242"/>
      <c r="M39" s="186"/>
      <c r="N39" s="248">
        <f t="shared" si="3"/>
        <v>0</v>
      </c>
      <c r="O39" s="186"/>
      <c r="P39" s="245">
        <f t="shared" si="4"/>
        <v>0</v>
      </c>
      <c r="Q39" s="251"/>
      <c r="R39" s="12"/>
      <c r="S39" s="195">
        <f t="shared" si="2"/>
        <v>0</v>
      </c>
      <c r="T39" s="13"/>
      <c r="U39" s="16"/>
      <c r="W39" s="174"/>
    </row>
    <row r="40" spans="1:23" s="4" customFormat="1" ht="15.75" thickBot="1">
      <c r="A40" s="55">
        <v>25</v>
      </c>
      <c r="B40" s="239" t="s">
        <v>42</v>
      </c>
      <c r="C40" s="239"/>
      <c r="D40" s="64"/>
      <c r="E40" s="64"/>
      <c r="F40" s="64"/>
      <c r="G40" s="128"/>
      <c r="H40" s="146">
        <f t="shared" si="0"/>
        <v>0</v>
      </c>
      <c r="I40" s="175">
        <f t="shared" si="1"/>
        <v>0</v>
      </c>
      <c r="J40" s="65"/>
      <c r="K40" s="12"/>
      <c r="L40" s="242"/>
      <c r="M40" s="186"/>
      <c r="N40" s="248">
        <f t="shared" si="3"/>
        <v>0</v>
      </c>
      <c r="O40" s="186"/>
      <c r="P40" s="245">
        <f t="shared" si="4"/>
        <v>0</v>
      </c>
      <c r="Q40" s="251"/>
      <c r="R40" s="12"/>
      <c r="S40" s="195">
        <f t="shared" si="2"/>
        <v>0</v>
      </c>
      <c r="T40" s="13"/>
      <c r="U40" s="16"/>
      <c r="W40" s="174"/>
    </row>
    <row r="41" spans="1:23" s="4" customFormat="1" ht="15.75" thickBot="1">
      <c r="A41" s="14">
        <v>26</v>
      </c>
      <c r="B41" s="239" t="s">
        <v>42</v>
      </c>
      <c r="C41" s="239"/>
      <c r="D41" s="64"/>
      <c r="E41" s="64"/>
      <c r="F41" s="64"/>
      <c r="G41" s="128"/>
      <c r="H41" s="145">
        <f t="shared" si="0"/>
        <v>0</v>
      </c>
      <c r="I41" s="175">
        <f t="shared" si="1"/>
        <v>0</v>
      </c>
      <c r="J41" s="65"/>
      <c r="K41" s="12"/>
      <c r="L41" s="242"/>
      <c r="M41" s="186"/>
      <c r="N41" s="248">
        <f t="shared" si="3"/>
        <v>0</v>
      </c>
      <c r="O41" s="186"/>
      <c r="P41" s="245">
        <f t="shared" si="4"/>
        <v>0</v>
      </c>
      <c r="Q41" s="251"/>
      <c r="R41" s="12"/>
      <c r="S41" s="195">
        <f t="shared" si="2"/>
        <v>0</v>
      </c>
      <c r="T41" s="13"/>
      <c r="U41" s="16"/>
      <c r="W41" s="174"/>
    </row>
    <row r="42" spans="1:23" s="4" customFormat="1" ht="15.75" thickBot="1">
      <c r="A42" s="55">
        <v>27</v>
      </c>
      <c r="B42" s="239" t="s">
        <v>42</v>
      </c>
      <c r="C42" s="239"/>
      <c r="D42" s="64"/>
      <c r="E42" s="64"/>
      <c r="F42" s="64"/>
      <c r="G42" s="128"/>
      <c r="H42" s="146">
        <f t="shared" si="0"/>
        <v>0</v>
      </c>
      <c r="I42" s="175">
        <f t="shared" si="1"/>
        <v>0</v>
      </c>
      <c r="J42" s="65"/>
      <c r="K42" s="12"/>
      <c r="L42" s="242"/>
      <c r="M42" s="186"/>
      <c r="N42" s="248">
        <f t="shared" si="3"/>
        <v>0</v>
      </c>
      <c r="O42" s="186"/>
      <c r="P42" s="245">
        <f t="shared" si="4"/>
        <v>0</v>
      </c>
      <c r="Q42" s="251"/>
      <c r="R42" s="12"/>
      <c r="S42" s="195">
        <f t="shared" si="2"/>
        <v>0</v>
      </c>
      <c r="T42" s="13"/>
      <c r="U42" s="16"/>
      <c r="W42" s="174"/>
    </row>
    <row r="43" spans="1:23" s="4" customFormat="1" ht="15.75" thickBot="1">
      <c r="A43" s="14">
        <v>28</v>
      </c>
      <c r="B43" s="239" t="s">
        <v>42</v>
      </c>
      <c r="C43" s="239"/>
      <c r="D43" s="64"/>
      <c r="E43" s="64"/>
      <c r="F43" s="64"/>
      <c r="G43" s="128"/>
      <c r="H43" s="145">
        <f t="shared" si="0"/>
        <v>0</v>
      </c>
      <c r="I43" s="175">
        <f t="shared" si="1"/>
        <v>0</v>
      </c>
      <c r="J43" s="65"/>
      <c r="K43" s="12"/>
      <c r="L43" s="242"/>
      <c r="M43" s="186"/>
      <c r="N43" s="248">
        <f t="shared" si="3"/>
        <v>0</v>
      </c>
      <c r="O43" s="186"/>
      <c r="P43" s="245">
        <f t="shared" si="4"/>
        <v>0</v>
      </c>
      <c r="Q43" s="251"/>
      <c r="R43" s="12"/>
      <c r="S43" s="195">
        <f t="shared" si="2"/>
        <v>0</v>
      </c>
      <c r="T43" s="13"/>
      <c r="U43" s="16"/>
      <c r="W43" s="174"/>
    </row>
    <row r="44" spans="1:23" s="4" customFormat="1" ht="15.75" thickBot="1">
      <c r="A44" s="55">
        <v>29</v>
      </c>
      <c r="B44" s="239" t="s">
        <v>42</v>
      </c>
      <c r="C44" s="239"/>
      <c r="D44" s="64"/>
      <c r="E44" s="64"/>
      <c r="F44" s="64"/>
      <c r="G44" s="128"/>
      <c r="H44" s="146">
        <f t="shared" si="0"/>
        <v>0</v>
      </c>
      <c r="I44" s="175">
        <f t="shared" si="1"/>
        <v>0</v>
      </c>
      <c r="J44" s="65"/>
      <c r="K44" s="12"/>
      <c r="L44" s="242"/>
      <c r="M44" s="186"/>
      <c r="N44" s="248">
        <f t="shared" si="3"/>
        <v>0</v>
      </c>
      <c r="O44" s="186"/>
      <c r="P44" s="245">
        <f t="shared" si="4"/>
        <v>0</v>
      </c>
      <c r="Q44" s="251"/>
      <c r="R44" s="12"/>
      <c r="S44" s="195">
        <f t="shared" si="2"/>
        <v>0</v>
      </c>
      <c r="T44" s="13"/>
      <c r="U44" s="16"/>
      <c r="W44" s="174"/>
    </row>
    <row r="45" spans="1:23" s="4" customFormat="1" ht="15.75" thickBot="1">
      <c r="A45" s="14">
        <v>30</v>
      </c>
      <c r="B45" s="239" t="s">
        <v>42</v>
      </c>
      <c r="C45" s="239"/>
      <c r="D45" s="64"/>
      <c r="E45" s="64"/>
      <c r="F45" s="64"/>
      <c r="G45" s="128"/>
      <c r="H45" s="145">
        <f t="shared" si="0"/>
        <v>0</v>
      </c>
      <c r="I45" s="175">
        <f t="shared" si="1"/>
        <v>0</v>
      </c>
      <c r="J45" s="65"/>
      <c r="K45" s="12"/>
      <c r="L45" s="242"/>
      <c r="M45" s="186"/>
      <c r="N45" s="248">
        <f t="shared" si="3"/>
        <v>0</v>
      </c>
      <c r="O45" s="186"/>
      <c r="P45" s="245">
        <f t="shared" si="4"/>
        <v>0</v>
      </c>
      <c r="Q45" s="251"/>
      <c r="R45" s="12"/>
      <c r="S45" s="195">
        <f t="shared" si="2"/>
        <v>0</v>
      </c>
      <c r="T45" s="13"/>
      <c r="U45" s="16"/>
      <c r="W45" s="174"/>
    </row>
    <row r="46" spans="1:23" s="4" customFormat="1" ht="15.75" thickBot="1">
      <c r="A46" s="55"/>
      <c r="B46" s="56"/>
      <c r="C46" s="235"/>
      <c r="D46" s="64"/>
      <c r="E46" s="64"/>
      <c r="F46" s="64"/>
      <c r="G46" s="128"/>
      <c r="H46" s="146"/>
      <c r="I46" s="175"/>
      <c r="J46" s="65"/>
      <c r="K46" s="69"/>
      <c r="L46" s="244"/>
      <c r="M46" s="197"/>
      <c r="N46" s="249">
        <f t="shared" si="3"/>
        <v>0</v>
      </c>
      <c r="O46" s="197"/>
      <c r="P46" s="246">
        <f t="shared" si="4"/>
        <v>0</v>
      </c>
      <c r="Q46" s="253"/>
      <c r="R46" s="79"/>
      <c r="S46" s="198"/>
      <c r="T46" s="80"/>
      <c r="U46" s="81"/>
      <c r="W46" s="174"/>
    </row>
    <row r="47" spans="1:23" s="4" customFormat="1" ht="15.75" thickBot="1">
      <c r="A47" s="83"/>
      <c r="B47" s="84" t="s">
        <v>24</v>
      </c>
      <c r="C47" s="84"/>
      <c r="D47" s="85"/>
      <c r="E47" s="85"/>
      <c r="F47" s="86">
        <f>SUM(F16:F46)</f>
        <v>0</v>
      </c>
      <c r="G47" s="129"/>
      <c r="H47" s="147">
        <f>SUM(H16:H46)</f>
        <v>0</v>
      </c>
      <c r="I47" s="111">
        <f>SUM(I16:I46)</f>
        <v>0</v>
      </c>
      <c r="J47" s="87"/>
      <c r="K47" s="218"/>
      <c r="L47" s="66"/>
      <c r="M47" s="187">
        <f>SUM(M16:M46)</f>
        <v>0</v>
      </c>
      <c r="N47" s="188">
        <f>SUM(N16:N46)</f>
        <v>0</v>
      </c>
      <c r="O47" s="189">
        <f>SUM(O16:O46)</f>
        <v>0</v>
      </c>
      <c r="P47" s="190">
        <f>SUM(P16:P46)</f>
        <v>0</v>
      </c>
      <c r="Q47" s="191"/>
      <c r="R47" s="192"/>
      <c r="S47" s="193">
        <f>SUM(S16:S46)</f>
        <v>0</v>
      </c>
      <c r="T47" s="194"/>
      <c r="U47" s="89"/>
      <c r="W47" s="174" t="s">
        <v>55</v>
      </c>
    </row>
    <row r="48" spans="1:23" s="4" customFormat="1" ht="15.75" thickBot="1">
      <c r="A48" s="317" t="s">
        <v>36</v>
      </c>
      <c r="B48" s="318"/>
      <c r="C48" s="318"/>
      <c r="D48" s="318"/>
      <c r="E48" s="318"/>
      <c r="F48" s="318"/>
      <c r="G48" s="318"/>
      <c r="H48" s="318"/>
      <c r="I48" s="318"/>
      <c r="J48" s="318"/>
      <c r="K48" s="263"/>
      <c r="L48" s="318"/>
      <c r="M48" s="318"/>
      <c r="N48" s="318"/>
      <c r="O48" s="318"/>
      <c r="P48" s="318"/>
      <c r="Q48" s="318"/>
      <c r="R48" s="318"/>
      <c r="S48" s="318"/>
      <c r="T48" s="318"/>
      <c r="U48" s="319"/>
      <c r="W48" s="174" t="s">
        <v>56</v>
      </c>
    </row>
    <row r="49" spans="1:23" s="4" customFormat="1" ht="15.75" thickBot="1">
      <c r="A49" s="232">
        <v>1</v>
      </c>
      <c r="B49" s="48" t="s">
        <v>84</v>
      </c>
      <c r="C49" s="48"/>
      <c r="D49" s="57"/>
      <c r="E49" s="57"/>
      <c r="F49" s="57"/>
      <c r="G49" s="128"/>
      <c r="H49" s="145">
        <f aca="true" t="shared" si="5" ref="H49:H55">D49*E49/1000000*F49</f>
        <v>0</v>
      </c>
      <c r="I49" s="114">
        <f aca="true" t="shared" si="6" ref="I49:I55">H49*G49</f>
        <v>0</v>
      </c>
      <c r="J49" s="58"/>
      <c r="K49" s="12"/>
      <c r="L49" s="32"/>
      <c r="M49" s="17"/>
      <c r="N49" s="108">
        <f>M49*55</f>
        <v>0</v>
      </c>
      <c r="O49" s="17"/>
      <c r="P49" s="108">
        <f>O49*11</f>
        <v>0</v>
      </c>
      <c r="Q49" s="59"/>
      <c r="R49" s="60"/>
      <c r="S49" s="109">
        <f aca="true" t="shared" si="7" ref="S49:S55">Q49*R49/1000000*10000</f>
        <v>0</v>
      </c>
      <c r="T49" s="61"/>
      <c r="U49" s="62"/>
      <c r="W49" s="174" t="s">
        <v>57</v>
      </c>
    </row>
    <row r="50" spans="1:23" ht="15.75" thickBot="1">
      <c r="A50" s="233">
        <v>2</v>
      </c>
      <c r="B50" s="48" t="s">
        <v>84</v>
      </c>
      <c r="C50" s="48"/>
      <c r="D50" s="10"/>
      <c r="E50" s="10"/>
      <c r="F50" s="10"/>
      <c r="G50" s="128"/>
      <c r="H50" s="145">
        <f t="shared" si="5"/>
        <v>0</v>
      </c>
      <c r="I50" s="114">
        <f t="shared" si="6"/>
        <v>0</v>
      </c>
      <c r="J50" s="11"/>
      <c r="K50" s="60"/>
      <c r="L50" s="32"/>
      <c r="M50" s="17"/>
      <c r="N50" s="108">
        <f aca="true" t="shared" si="8" ref="N50:N55">M50*55</f>
        <v>0</v>
      </c>
      <c r="O50" s="17"/>
      <c r="P50" s="108">
        <f aca="true" t="shared" si="9" ref="P50:P55">O50*11</f>
        <v>0</v>
      </c>
      <c r="Q50" s="15"/>
      <c r="R50" s="12"/>
      <c r="S50" s="109">
        <f t="shared" si="7"/>
        <v>0</v>
      </c>
      <c r="T50" s="13"/>
      <c r="U50" s="16"/>
      <c r="W50" s="174" t="s">
        <v>58</v>
      </c>
    </row>
    <row r="51" spans="1:23" s="4" customFormat="1" ht="15.75" thickBot="1">
      <c r="A51" s="233">
        <v>3</v>
      </c>
      <c r="B51" s="48" t="s">
        <v>84</v>
      </c>
      <c r="C51" s="48"/>
      <c r="D51" s="10"/>
      <c r="E51" s="10"/>
      <c r="F51" s="10"/>
      <c r="G51" s="128"/>
      <c r="H51" s="145">
        <f t="shared" si="5"/>
        <v>0</v>
      </c>
      <c r="I51" s="114">
        <f t="shared" si="6"/>
        <v>0</v>
      </c>
      <c r="J51" s="11"/>
      <c r="K51" s="12"/>
      <c r="L51" s="32"/>
      <c r="M51" s="17"/>
      <c r="N51" s="108">
        <f t="shared" si="8"/>
        <v>0</v>
      </c>
      <c r="O51" s="17"/>
      <c r="P51" s="108">
        <f t="shared" si="9"/>
        <v>0</v>
      </c>
      <c r="Q51" s="15"/>
      <c r="R51" s="12"/>
      <c r="S51" s="109">
        <f t="shared" si="7"/>
        <v>0</v>
      </c>
      <c r="T51" s="13"/>
      <c r="U51" s="16"/>
      <c r="W51" s="174" t="s">
        <v>59</v>
      </c>
    </row>
    <row r="52" spans="1:23" s="4" customFormat="1" ht="15.75" thickBot="1">
      <c r="A52" s="233">
        <v>4</v>
      </c>
      <c r="B52" s="48" t="s">
        <v>84</v>
      </c>
      <c r="C52" s="48"/>
      <c r="D52" s="10"/>
      <c r="E52" s="10"/>
      <c r="F52" s="10"/>
      <c r="G52" s="128"/>
      <c r="H52" s="145">
        <f t="shared" si="5"/>
        <v>0</v>
      </c>
      <c r="I52" s="114">
        <f t="shared" si="6"/>
        <v>0</v>
      </c>
      <c r="J52" s="11"/>
      <c r="K52" s="12"/>
      <c r="L52" s="32"/>
      <c r="M52" s="17"/>
      <c r="N52" s="108">
        <f t="shared" si="8"/>
        <v>0</v>
      </c>
      <c r="O52" s="17"/>
      <c r="P52" s="108">
        <f t="shared" si="9"/>
        <v>0</v>
      </c>
      <c r="Q52" s="15"/>
      <c r="R52" s="12"/>
      <c r="S52" s="109">
        <f t="shared" si="7"/>
        <v>0</v>
      </c>
      <c r="T52" s="13"/>
      <c r="U52" s="16"/>
      <c r="W52" s="174" t="s">
        <v>60</v>
      </c>
    </row>
    <row r="53" spans="1:23" s="4" customFormat="1" ht="15.75" thickBot="1">
      <c r="A53" s="233">
        <v>5</v>
      </c>
      <c r="B53" s="48" t="s">
        <v>84</v>
      </c>
      <c r="C53" s="48"/>
      <c r="D53" s="10"/>
      <c r="E53" s="10"/>
      <c r="F53" s="10"/>
      <c r="G53" s="128"/>
      <c r="H53" s="145">
        <f t="shared" si="5"/>
        <v>0</v>
      </c>
      <c r="I53" s="114">
        <f t="shared" si="6"/>
        <v>0</v>
      </c>
      <c r="J53" s="11"/>
      <c r="K53" s="12"/>
      <c r="L53" s="32"/>
      <c r="M53" s="17"/>
      <c r="N53" s="108">
        <f t="shared" si="8"/>
        <v>0</v>
      </c>
      <c r="O53" s="17"/>
      <c r="P53" s="108">
        <f t="shared" si="9"/>
        <v>0</v>
      </c>
      <c r="Q53" s="15"/>
      <c r="R53" s="12"/>
      <c r="S53" s="109">
        <f t="shared" si="7"/>
        <v>0</v>
      </c>
      <c r="T53" s="13"/>
      <c r="U53" s="16"/>
      <c r="W53" s="174" t="s">
        <v>61</v>
      </c>
    </row>
    <row r="54" spans="1:23" s="4" customFormat="1" ht="15.75" thickBot="1">
      <c r="A54" s="233">
        <v>6</v>
      </c>
      <c r="B54" s="48" t="s">
        <v>84</v>
      </c>
      <c r="C54" s="48"/>
      <c r="D54" s="10"/>
      <c r="E54" s="10"/>
      <c r="F54" s="10"/>
      <c r="G54" s="128"/>
      <c r="H54" s="145">
        <f t="shared" si="5"/>
        <v>0</v>
      </c>
      <c r="I54" s="114">
        <f t="shared" si="6"/>
        <v>0</v>
      </c>
      <c r="J54" s="11"/>
      <c r="K54" s="12"/>
      <c r="L54" s="32"/>
      <c r="M54" s="17"/>
      <c r="N54" s="108">
        <f t="shared" si="8"/>
        <v>0</v>
      </c>
      <c r="O54" s="17"/>
      <c r="P54" s="108">
        <f t="shared" si="9"/>
        <v>0</v>
      </c>
      <c r="Q54" s="15"/>
      <c r="R54" s="12"/>
      <c r="S54" s="109">
        <f t="shared" si="7"/>
        <v>0</v>
      </c>
      <c r="T54" s="13"/>
      <c r="U54" s="16"/>
      <c r="W54" s="174" t="s">
        <v>62</v>
      </c>
    </row>
    <row r="55" spans="1:23" ht="15.75" thickBot="1">
      <c r="A55" s="233">
        <v>7</v>
      </c>
      <c r="B55" s="48" t="s">
        <v>84</v>
      </c>
      <c r="C55" s="48"/>
      <c r="D55" s="10"/>
      <c r="E55" s="10"/>
      <c r="F55" s="10"/>
      <c r="G55" s="128"/>
      <c r="H55" s="145">
        <f t="shared" si="5"/>
        <v>0</v>
      </c>
      <c r="I55" s="114">
        <f t="shared" si="6"/>
        <v>0</v>
      </c>
      <c r="J55" s="11"/>
      <c r="K55" s="12"/>
      <c r="L55" s="32"/>
      <c r="M55" s="17"/>
      <c r="N55" s="108">
        <f t="shared" si="8"/>
        <v>0</v>
      </c>
      <c r="O55" s="17"/>
      <c r="P55" s="108">
        <f t="shared" si="9"/>
        <v>0</v>
      </c>
      <c r="Q55" s="15"/>
      <c r="R55" s="12"/>
      <c r="S55" s="109">
        <f t="shared" si="7"/>
        <v>0</v>
      </c>
      <c r="T55" s="13"/>
      <c r="U55" s="16"/>
      <c r="W55" s="174" t="s">
        <v>63</v>
      </c>
    </row>
    <row r="56" spans="1:23" s="4" customFormat="1" ht="25.5" customHeight="1" thickBot="1">
      <c r="A56" s="63"/>
      <c r="B56" s="93"/>
      <c r="C56" s="236"/>
      <c r="D56" s="293"/>
      <c r="E56" s="294"/>
      <c r="F56" s="294"/>
      <c r="G56" s="130"/>
      <c r="H56" s="315"/>
      <c r="I56" s="316"/>
      <c r="J56" s="234" t="s">
        <v>68</v>
      </c>
      <c r="K56" s="217"/>
      <c r="L56" s="182"/>
      <c r="M56" s="298"/>
      <c r="N56" s="299"/>
      <c r="O56" s="299"/>
      <c r="P56" s="299"/>
      <c r="Q56" s="299"/>
      <c r="R56" s="299"/>
      <c r="S56" s="299"/>
      <c r="T56" s="299"/>
      <c r="U56" s="300"/>
      <c r="W56" s="174" t="s">
        <v>64</v>
      </c>
    </row>
    <row r="57" spans="1:21" ht="15.75" thickBot="1">
      <c r="A57" s="83"/>
      <c r="B57" s="84" t="s">
        <v>24</v>
      </c>
      <c r="C57" s="84"/>
      <c r="D57" s="94"/>
      <c r="E57" s="94"/>
      <c r="F57" s="86">
        <f>SUM(F49:F55)</f>
        <v>0</v>
      </c>
      <c r="G57" s="180"/>
      <c r="H57" s="147">
        <f>SUM(H49:H55)</f>
        <v>0</v>
      </c>
      <c r="I57" s="111">
        <f>SUM(I49:I55)+H56</f>
        <v>0</v>
      </c>
      <c r="J57" s="183"/>
      <c r="K57" s="216"/>
      <c r="L57" s="184"/>
      <c r="M57" s="88">
        <f>SUM(M49:M56)</f>
        <v>0</v>
      </c>
      <c r="N57" s="113">
        <f>SUM(N49:N56)</f>
        <v>0</v>
      </c>
      <c r="O57" s="91">
        <f>SUM(O49:O56)</f>
        <v>0</v>
      </c>
      <c r="P57" s="112">
        <f>SUM(P49:P56)</f>
        <v>0</v>
      </c>
      <c r="Q57" s="91"/>
      <c r="R57" s="100"/>
      <c r="S57" s="115">
        <f>SUM(S49:S56)</f>
        <v>0</v>
      </c>
      <c r="T57" s="90"/>
      <c r="U57" s="181"/>
    </row>
    <row r="58" spans="1:21" s="4" customFormat="1" ht="15.75" thickBot="1">
      <c r="A58" s="261" t="s">
        <v>37</v>
      </c>
      <c r="B58" s="262"/>
      <c r="C58" s="262"/>
      <c r="D58" s="262"/>
      <c r="E58" s="262"/>
      <c r="F58" s="262"/>
      <c r="G58" s="262"/>
      <c r="H58" s="263"/>
      <c r="I58" s="263"/>
      <c r="J58" s="262"/>
      <c r="K58" s="263"/>
      <c r="L58" s="262"/>
      <c r="M58" s="262"/>
      <c r="N58" s="262"/>
      <c r="O58" s="262"/>
      <c r="P58" s="262"/>
      <c r="Q58" s="262"/>
      <c r="R58" s="262"/>
      <c r="S58" s="262"/>
      <c r="T58" s="262"/>
      <c r="U58" s="264"/>
    </row>
    <row r="59" spans="1:21" ht="30" customHeight="1">
      <c r="A59" s="55">
        <v>1</v>
      </c>
      <c r="B59" s="48" t="s">
        <v>79</v>
      </c>
      <c r="C59" s="48"/>
      <c r="D59" s="57"/>
      <c r="E59" s="57"/>
      <c r="F59" s="57"/>
      <c r="G59" s="128"/>
      <c r="H59" s="255">
        <f>D59/1000*G59*F59</f>
        <v>0</v>
      </c>
      <c r="I59" s="255"/>
      <c r="J59" s="58"/>
      <c r="K59" s="12"/>
      <c r="L59" s="256" t="s">
        <v>43</v>
      </c>
      <c r="M59" s="277"/>
      <c r="N59" s="278"/>
      <c r="O59" s="278"/>
      <c r="P59" s="279"/>
      <c r="Q59" s="59"/>
      <c r="R59" s="60"/>
      <c r="S59" s="109">
        <f>Q59*R59/1000000*10000</f>
        <v>0</v>
      </c>
      <c r="T59" s="61"/>
      <c r="U59" s="62"/>
    </row>
    <row r="60" spans="1:21" ht="30" customHeight="1">
      <c r="A60" s="14">
        <v>2</v>
      </c>
      <c r="B60" s="49" t="s">
        <v>80</v>
      </c>
      <c r="C60" s="49"/>
      <c r="D60" s="10"/>
      <c r="E60" s="10"/>
      <c r="F60" s="10"/>
      <c r="G60" s="128"/>
      <c r="H60" s="255">
        <f>D60/1000*G60*F60</f>
        <v>0</v>
      </c>
      <c r="I60" s="255"/>
      <c r="J60" s="11"/>
      <c r="K60" s="12"/>
      <c r="L60" s="257"/>
      <c r="M60" s="280"/>
      <c r="N60" s="281"/>
      <c r="O60" s="281"/>
      <c r="P60" s="282"/>
      <c r="Q60" s="15"/>
      <c r="R60" s="12"/>
      <c r="S60" s="109">
        <f>Q60*R60/1000000*10000</f>
        <v>0</v>
      </c>
      <c r="T60" s="13"/>
      <c r="U60" s="16"/>
    </row>
    <row r="61" spans="1:21" s="4" customFormat="1" ht="14.25" customHeight="1">
      <c r="A61" s="14"/>
      <c r="B61" s="49" t="s">
        <v>34</v>
      </c>
      <c r="C61" s="258"/>
      <c r="D61" s="10">
        <v>100</v>
      </c>
      <c r="E61" s="10"/>
      <c r="F61" s="10"/>
      <c r="G61" s="131"/>
      <c r="H61" s="255">
        <f>E61/1000*F61*G61</f>
        <v>0</v>
      </c>
      <c r="I61" s="255"/>
      <c r="J61" s="11"/>
      <c r="K61" s="12"/>
      <c r="L61" s="214"/>
      <c r="M61" s="280"/>
      <c r="N61" s="281"/>
      <c r="O61" s="281"/>
      <c r="P61" s="282"/>
      <c r="Q61" s="15"/>
      <c r="R61" s="12"/>
      <c r="S61" s="109">
        <f>Q61*R61/1000000*10000</f>
        <v>0</v>
      </c>
      <c r="T61" s="13"/>
      <c r="U61" s="16"/>
    </row>
    <row r="62" spans="1:21" s="4" customFormat="1" ht="14.25" customHeight="1" thickBot="1">
      <c r="A62" s="14"/>
      <c r="B62" s="49" t="s">
        <v>34</v>
      </c>
      <c r="C62" s="259"/>
      <c r="D62" s="10">
        <v>100</v>
      </c>
      <c r="E62" s="10"/>
      <c r="F62" s="10"/>
      <c r="G62" s="131"/>
      <c r="H62" s="255">
        <f>E62/1000*F62*G62</f>
        <v>0</v>
      </c>
      <c r="I62" s="255"/>
      <c r="J62" s="11"/>
      <c r="K62" s="12"/>
      <c r="L62" s="215"/>
      <c r="M62" s="283"/>
      <c r="N62" s="284"/>
      <c r="O62" s="284"/>
      <c r="P62" s="285"/>
      <c r="Q62" s="68"/>
      <c r="R62" s="69"/>
      <c r="S62" s="110">
        <f>Q62*R62/1000000*10000</f>
        <v>0</v>
      </c>
      <c r="T62" s="106"/>
      <c r="U62" s="107"/>
    </row>
    <row r="63" spans="1:21" s="4" customFormat="1" ht="15">
      <c r="A63" s="14"/>
      <c r="B63" s="53" t="s">
        <v>47</v>
      </c>
      <c r="C63" s="259"/>
      <c r="D63" s="286">
        <v>100</v>
      </c>
      <c r="E63" s="287"/>
      <c r="F63" s="12"/>
      <c r="G63" s="131"/>
      <c r="H63" s="255">
        <f>F63*G63</f>
        <v>0</v>
      </c>
      <c r="I63" s="255"/>
      <c r="J63" s="11"/>
      <c r="K63" s="12"/>
      <c r="L63" s="212"/>
      <c r="M63" s="267"/>
      <c r="N63" s="268"/>
      <c r="O63" s="268"/>
      <c r="P63" s="268"/>
      <c r="Q63" s="268"/>
      <c r="R63" s="268"/>
      <c r="S63" s="268"/>
      <c r="T63" s="268"/>
      <c r="U63" s="269"/>
    </row>
    <row r="64" spans="1:21" s="4" customFormat="1" ht="36.75">
      <c r="A64" s="14"/>
      <c r="B64" s="53" t="s">
        <v>46</v>
      </c>
      <c r="C64" s="259"/>
      <c r="D64" s="288"/>
      <c r="E64" s="289"/>
      <c r="F64" s="12"/>
      <c r="G64" s="131"/>
      <c r="H64" s="255">
        <f>F64*G64</f>
        <v>0</v>
      </c>
      <c r="I64" s="255"/>
      <c r="J64" s="11"/>
      <c r="K64" s="12"/>
      <c r="L64" s="254" t="s">
        <v>69</v>
      </c>
      <c r="M64" s="270"/>
      <c r="N64" s="270"/>
      <c r="O64" s="270"/>
      <c r="P64" s="270"/>
      <c r="Q64" s="270"/>
      <c r="R64" s="270"/>
      <c r="S64" s="270"/>
      <c r="T64" s="270"/>
      <c r="U64" s="271"/>
    </row>
    <row r="65" spans="1:21" s="4" customFormat="1" ht="24.75">
      <c r="A65" s="14"/>
      <c r="B65" s="53" t="s">
        <v>32</v>
      </c>
      <c r="C65" s="259"/>
      <c r="D65" s="288"/>
      <c r="E65" s="289"/>
      <c r="F65" s="12"/>
      <c r="G65" s="131"/>
      <c r="H65" s="255">
        <f>F65*G65</f>
        <v>0</v>
      </c>
      <c r="I65" s="255"/>
      <c r="J65" s="11"/>
      <c r="K65" s="12"/>
      <c r="L65" s="212"/>
      <c r="M65" s="270"/>
      <c r="N65" s="270"/>
      <c r="O65" s="270"/>
      <c r="P65" s="270"/>
      <c r="Q65" s="270"/>
      <c r="R65" s="270"/>
      <c r="S65" s="270"/>
      <c r="T65" s="270"/>
      <c r="U65" s="271"/>
    </row>
    <row r="66" spans="1:21" s="4" customFormat="1" ht="15.75" thickBot="1">
      <c r="A66" s="14"/>
      <c r="B66" s="53" t="s">
        <v>33</v>
      </c>
      <c r="C66" s="260"/>
      <c r="D66" s="290"/>
      <c r="E66" s="291"/>
      <c r="F66" s="79"/>
      <c r="G66" s="131"/>
      <c r="H66" s="255">
        <f>F66*G66</f>
        <v>0</v>
      </c>
      <c r="I66" s="255"/>
      <c r="J66" s="78"/>
      <c r="K66" s="12"/>
      <c r="L66" s="212"/>
      <c r="M66" s="272"/>
      <c r="N66" s="272"/>
      <c r="O66" s="272"/>
      <c r="P66" s="272"/>
      <c r="Q66" s="272"/>
      <c r="R66" s="272"/>
      <c r="S66" s="272"/>
      <c r="T66" s="272"/>
      <c r="U66" s="273"/>
    </row>
    <row r="67" spans="1:21" ht="15.75" hidden="1" thickBot="1">
      <c r="A67" s="63"/>
      <c r="B67" s="76"/>
      <c r="C67" s="237"/>
      <c r="D67" s="95"/>
      <c r="E67" s="95"/>
      <c r="F67" s="95"/>
      <c r="G67" s="132"/>
      <c r="H67" s="148">
        <f>D67*E67/1000000*F67</f>
        <v>0</v>
      </c>
      <c r="I67" s="116">
        <f>H67*7000</f>
        <v>0</v>
      </c>
      <c r="J67" s="96"/>
      <c r="K67" s="69"/>
      <c r="L67" s="215"/>
      <c r="M67" s="171"/>
      <c r="N67" s="117">
        <f>M67*30</f>
        <v>0</v>
      </c>
      <c r="O67" s="67"/>
      <c r="P67" s="117">
        <f>O67*10</f>
        <v>0</v>
      </c>
      <c r="Q67" s="97"/>
      <c r="R67" s="98"/>
      <c r="S67" s="110">
        <f>Q67*R67/1000000*10000</f>
        <v>0</v>
      </c>
      <c r="T67" s="99"/>
      <c r="U67" s="89"/>
    </row>
    <row r="68" spans="1:21" s="4" customFormat="1" ht="15.75" thickBot="1">
      <c r="A68" s="102"/>
      <c r="B68" s="84" t="s">
        <v>24</v>
      </c>
      <c r="C68" s="238"/>
      <c r="D68" s="77"/>
      <c r="E68" s="77"/>
      <c r="F68" s="77"/>
      <c r="G68" s="133"/>
      <c r="H68" s="265">
        <f>SUM(H59:I66)</f>
        <v>0</v>
      </c>
      <c r="I68" s="266"/>
      <c r="J68" s="78"/>
      <c r="K68" s="216"/>
      <c r="L68" s="213"/>
      <c r="M68" s="274"/>
      <c r="N68" s="275"/>
      <c r="O68" s="275"/>
      <c r="P68" s="275"/>
      <c r="Q68" s="275"/>
      <c r="R68" s="276"/>
      <c r="S68" s="118">
        <f>SUM(S59:S62)</f>
        <v>0</v>
      </c>
      <c r="T68" s="80"/>
      <c r="U68" s="81"/>
    </row>
    <row r="69" spans="1:21" s="2" customFormat="1" ht="15.75" thickBot="1">
      <c r="A69" s="101"/>
      <c r="B69" s="103" t="s">
        <v>41</v>
      </c>
      <c r="C69" s="103"/>
      <c r="D69" s="70"/>
      <c r="E69" s="70"/>
      <c r="F69" s="71"/>
      <c r="G69" s="134"/>
      <c r="H69" s="149">
        <f>H47+H57</f>
        <v>0</v>
      </c>
      <c r="I69" s="119">
        <f>H68+I57+I47</f>
        <v>0</v>
      </c>
      <c r="J69" s="72"/>
      <c r="K69" s="73"/>
      <c r="L69" s="73"/>
      <c r="M69" s="185">
        <f>M57+M47</f>
        <v>0</v>
      </c>
      <c r="N69" s="120">
        <f>N57+N47</f>
        <v>0</v>
      </c>
      <c r="O69" s="185">
        <f>O57+O47</f>
        <v>0</v>
      </c>
      <c r="P69" s="120">
        <f>P57+P47</f>
        <v>0</v>
      </c>
      <c r="Q69" s="104"/>
      <c r="R69" s="105"/>
      <c r="S69" s="121">
        <f>S68+S57+S47</f>
        <v>0</v>
      </c>
      <c r="T69" s="74"/>
      <c r="U69" s="75"/>
    </row>
    <row r="70" spans="1:21" s="2" customFormat="1" ht="15.75" thickBot="1">
      <c r="A70" s="43" t="s">
        <v>14</v>
      </c>
      <c r="B70" s="54"/>
      <c r="C70" s="54"/>
      <c r="D70" s="44"/>
      <c r="E70" s="44"/>
      <c r="F70" s="44"/>
      <c r="G70" s="135"/>
      <c r="H70" s="150"/>
      <c r="I70" s="123">
        <f>I69+S69+N69+P69</f>
        <v>0</v>
      </c>
      <c r="J70" s="34" t="s">
        <v>4</v>
      </c>
      <c r="K70" s="34"/>
      <c r="L70" s="34"/>
      <c r="M70" s="41" t="s">
        <v>15</v>
      </c>
      <c r="N70" s="123">
        <f>H47*14+H57*7.8</f>
        <v>0</v>
      </c>
      <c r="O70" s="44" t="s">
        <v>16</v>
      </c>
      <c r="P70" s="122" t="s">
        <v>39</v>
      </c>
      <c r="Q70" s="41"/>
      <c r="R70" s="41"/>
      <c r="S70" s="123"/>
      <c r="T70" s="170">
        <f>(H47*1.4+H57*7.8)*0.02</f>
        <v>0</v>
      </c>
      <c r="U70" s="35" t="s">
        <v>40</v>
      </c>
    </row>
    <row r="71" spans="1:19" ht="8.25" customHeight="1">
      <c r="A71" s="8"/>
      <c r="B71" s="50"/>
      <c r="C71" s="50"/>
      <c r="D71" s="9"/>
      <c r="E71" s="9"/>
      <c r="F71" s="9"/>
      <c r="G71" s="136"/>
      <c r="H71" s="151"/>
      <c r="I71" s="158"/>
      <c r="J71" s="8"/>
      <c r="K71" s="8"/>
      <c r="L71" s="8"/>
      <c r="M71" s="8"/>
      <c r="N71" s="165"/>
      <c r="O71" s="6"/>
      <c r="P71" s="161"/>
      <c r="Q71" s="6"/>
      <c r="R71" s="6"/>
      <c r="S71" s="161"/>
    </row>
    <row r="72" spans="1:21" ht="14.25" customHeight="1">
      <c r="A72" s="22" t="s">
        <v>26</v>
      </c>
      <c r="B72" s="47"/>
      <c r="C72" s="47"/>
      <c r="D72" s="23"/>
      <c r="E72" s="39"/>
      <c r="F72" s="39"/>
      <c r="G72" s="137"/>
      <c r="H72" s="143"/>
      <c r="I72" s="159"/>
      <c r="J72" s="39"/>
      <c r="K72" s="26"/>
      <c r="L72" s="26"/>
      <c r="M72" s="26"/>
      <c r="N72" s="166" t="s">
        <v>27</v>
      </c>
      <c r="O72" s="7"/>
      <c r="P72" s="168"/>
      <c r="Q72" s="40"/>
      <c r="R72" s="7"/>
      <c r="S72" s="168"/>
      <c r="T72" s="40"/>
      <c r="U72" s="40"/>
    </row>
    <row r="73" spans="1:21" s="1" customFormat="1" ht="11.25">
      <c r="A73" s="28"/>
      <c r="B73" s="51"/>
      <c r="C73" s="51"/>
      <c r="D73" s="29"/>
      <c r="E73" s="36" t="s">
        <v>3</v>
      </c>
      <c r="F73" s="36"/>
      <c r="G73" s="138"/>
      <c r="H73" s="152"/>
      <c r="I73" s="160" t="s">
        <v>28</v>
      </c>
      <c r="J73" s="37"/>
      <c r="K73" s="33"/>
      <c r="L73" s="33"/>
      <c r="M73" s="30"/>
      <c r="N73" s="167"/>
      <c r="O73" s="30"/>
      <c r="P73" s="169" t="s">
        <v>3</v>
      </c>
      <c r="Q73" s="36"/>
      <c r="R73" s="30"/>
      <c r="S73" s="160" t="s">
        <v>28</v>
      </c>
      <c r="T73" s="37"/>
      <c r="U73" s="37"/>
    </row>
    <row r="76" s="4" customFormat="1" ht="15"/>
    <row r="79" ht="15">
      <c r="V79" s="4"/>
    </row>
    <row r="80" ht="15" customHeight="1"/>
    <row r="81" ht="15" customHeight="1"/>
    <row r="82" s="4" customFormat="1" ht="15" customHeight="1"/>
    <row r="83" s="4" customFormat="1" ht="15" customHeight="1"/>
    <row r="85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ht="21.75" customHeight="1"/>
    <row r="97" ht="15">
      <c r="V97" s="208"/>
    </row>
    <row r="98" ht="15">
      <c r="V98" s="208"/>
    </row>
    <row r="99" ht="15">
      <c r="V99" s="208"/>
    </row>
    <row r="100" ht="15">
      <c r="V100" s="208"/>
    </row>
    <row r="101" ht="15">
      <c r="V101" s="208"/>
    </row>
    <row r="102" ht="15">
      <c r="V102" s="208"/>
    </row>
    <row r="103" ht="15">
      <c r="V103" s="208"/>
    </row>
    <row r="104" ht="15">
      <c r="V104" s="208"/>
    </row>
    <row r="105" ht="15">
      <c r="V105" s="208"/>
    </row>
    <row r="106" ht="15">
      <c r="V106" s="208"/>
    </row>
    <row r="107" ht="15">
      <c r="V107" s="208"/>
    </row>
    <row r="108" ht="15">
      <c r="V108" s="208"/>
    </row>
    <row r="109" ht="15">
      <c r="V109" s="208"/>
    </row>
    <row r="110" ht="15">
      <c r="V110" s="208"/>
    </row>
    <row r="111" ht="15">
      <c r="V111" s="208"/>
    </row>
    <row r="112" ht="15">
      <c r="V112" s="208"/>
    </row>
    <row r="113" ht="15">
      <c r="V113" s="208"/>
    </row>
    <row r="114" ht="15">
      <c r="V114" s="208"/>
    </row>
    <row r="115" ht="15">
      <c r="V115" s="208"/>
    </row>
    <row r="116" ht="15">
      <c r="V116" s="208"/>
    </row>
    <row r="117" ht="15">
      <c r="V117" s="208"/>
    </row>
    <row r="118" ht="15">
      <c r="V118" s="208"/>
    </row>
    <row r="119" ht="15">
      <c r="V119" s="208"/>
    </row>
    <row r="120" ht="15">
      <c r="V120" s="208"/>
    </row>
    <row r="121" ht="15">
      <c r="V121" s="208"/>
    </row>
    <row r="122" ht="15">
      <c r="V122" s="208"/>
    </row>
    <row r="123" ht="15">
      <c r="V123" s="208"/>
    </row>
  </sheetData>
  <sheetProtection/>
  <mergeCells count="35">
    <mergeCell ref="S3:U3"/>
    <mergeCell ref="S4:U4"/>
    <mergeCell ref="J4:N4"/>
    <mergeCell ref="L5:M5"/>
    <mergeCell ref="H56:I56"/>
    <mergeCell ref="A48:U48"/>
    <mergeCell ref="A6:U6"/>
    <mergeCell ref="E11:O11"/>
    <mergeCell ref="E9:O9"/>
    <mergeCell ref="R9:U9"/>
    <mergeCell ref="A7:U7"/>
    <mergeCell ref="D56:F56"/>
    <mergeCell ref="M13:N13"/>
    <mergeCell ref="Q13:U13"/>
    <mergeCell ref="M56:U56"/>
    <mergeCell ref="A15:U15"/>
    <mergeCell ref="T11:U11"/>
    <mergeCell ref="O13:P13"/>
    <mergeCell ref="B13:L13"/>
    <mergeCell ref="A58:U58"/>
    <mergeCell ref="H60:I60"/>
    <mergeCell ref="H61:I61"/>
    <mergeCell ref="H68:I68"/>
    <mergeCell ref="M63:U66"/>
    <mergeCell ref="M68:R68"/>
    <mergeCell ref="M59:P62"/>
    <mergeCell ref="D63:E66"/>
    <mergeCell ref="H62:I62"/>
    <mergeCell ref="H59:I59"/>
    <mergeCell ref="H65:I65"/>
    <mergeCell ref="H64:I64"/>
    <mergeCell ref="H66:I66"/>
    <mergeCell ref="L59:L60"/>
    <mergeCell ref="C61:C66"/>
    <mergeCell ref="H63:I63"/>
  </mergeCells>
  <printOptions/>
  <pageMargins left="0.7" right="0.7" top="0.75" bottom="0.75" header="0.3" footer="0.3"/>
  <pageSetup fitToHeight="1" fitToWidth="1"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1">
      <selection activeCell="A12" sqref="A12:T12"/>
    </sheetView>
  </sheetViews>
  <sheetFormatPr defaultColWidth="9.140625" defaultRowHeight="15"/>
  <cols>
    <col min="1" max="35" width="9.140625" style="4" customWidth="1"/>
  </cols>
  <sheetData>
    <row r="1" spans="1:18" ht="15">
      <c r="A1" s="6"/>
      <c r="B1" s="52"/>
      <c r="C1" s="6"/>
      <c r="D1" s="6"/>
      <c r="E1" s="6"/>
      <c r="F1" s="139"/>
      <c r="G1" s="153"/>
      <c r="H1" s="161"/>
      <c r="I1" s="6"/>
      <c r="J1" s="6"/>
      <c r="K1" s="6"/>
      <c r="L1" s="6"/>
      <c r="M1" s="161"/>
      <c r="N1" s="6"/>
      <c r="O1" s="161"/>
      <c r="P1" s="6"/>
      <c r="Q1" s="6"/>
      <c r="R1" s="161"/>
    </row>
    <row r="2" spans="1:20" ht="15">
      <c r="A2" s="329" t="s">
        <v>22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1:20" ht="15">
      <c r="A3" s="328" t="s">
        <v>29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ht="15">
      <c r="A4" s="328" t="s">
        <v>71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ht="15">
      <c r="A5" s="328" t="s">
        <v>30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</row>
    <row r="6" spans="1:20" ht="15">
      <c r="A6" s="328" t="s">
        <v>70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</row>
    <row r="7" spans="1:20" ht="15">
      <c r="A7" s="330" t="s">
        <v>72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0" ht="15">
      <c r="A8" s="328" t="s">
        <v>81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</row>
    <row r="9" spans="1:20" ht="15">
      <c r="A9" s="328" t="s">
        <v>73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</row>
    <row r="10" spans="1:20" ht="15">
      <c r="A10" s="328" t="s">
        <v>13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</row>
    <row r="11" spans="1:20" ht="15">
      <c r="A11" s="328" t="s">
        <v>74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</row>
    <row r="12" spans="1:20" ht="15">
      <c r="A12" s="328" t="s">
        <v>75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</row>
    <row r="13" spans="1:20" ht="15">
      <c r="A13" s="328" t="s">
        <v>76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</row>
    <row r="14" spans="1:20" ht="15">
      <c r="A14" s="332" t="s">
        <v>77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</row>
    <row r="15" spans="1:20" ht="8.2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</row>
    <row r="16" spans="1:20" ht="15" customHeight="1" hidden="1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</row>
    <row r="17" spans="1:20" ht="15" customHeight="1" hidden="1">
      <c r="A17" s="219"/>
      <c r="B17" s="330" t="s">
        <v>44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</row>
    <row r="18" spans="1:20" ht="15" customHeight="1" hidden="1">
      <c r="A18" s="328" t="s">
        <v>67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</row>
    <row r="19" spans="1:20" ht="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</row>
    <row r="20" spans="1:20" ht="15">
      <c r="A20" s="27"/>
      <c r="B20" s="45"/>
      <c r="C20" s="27"/>
      <c r="D20" s="27"/>
      <c r="E20" s="27"/>
      <c r="F20" s="140"/>
      <c r="G20" s="199"/>
      <c r="H20" s="200"/>
      <c r="I20" s="201"/>
      <c r="J20" s="201"/>
      <c r="K20" s="201"/>
      <c r="L20" s="201"/>
      <c r="M20" s="200"/>
      <c r="N20" s="202"/>
      <c r="O20" s="203"/>
      <c r="P20" s="202"/>
      <c r="Q20" s="202"/>
      <c r="R20" s="203"/>
      <c r="S20" s="202"/>
      <c r="T20" s="202"/>
    </row>
    <row r="21" spans="1:20" ht="15">
      <c r="A21" s="27"/>
      <c r="B21" s="45"/>
      <c r="C21" s="27"/>
      <c r="D21" s="27"/>
      <c r="E21" s="27"/>
      <c r="F21" s="140"/>
      <c r="G21" s="199"/>
      <c r="H21" s="200"/>
      <c r="I21" s="201"/>
      <c r="J21" s="201"/>
      <c r="K21" s="201"/>
      <c r="L21" s="201"/>
      <c r="M21" s="200"/>
      <c r="N21" s="202"/>
      <c r="O21" s="203"/>
      <c r="P21" s="202"/>
      <c r="Q21" s="202"/>
      <c r="R21" s="206"/>
      <c r="S21" s="207"/>
      <c r="T21" s="207"/>
    </row>
    <row r="22" spans="2:20" ht="15">
      <c r="B22" s="45"/>
      <c r="F22" s="124"/>
      <c r="G22" s="204"/>
      <c r="H22" s="203"/>
      <c r="I22" s="205"/>
      <c r="J22" s="202"/>
      <c r="K22" s="202"/>
      <c r="L22" s="202"/>
      <c r="M22" s="203"/>
      <c r="N22" s="202"/>
      <c r="O22" s="203"/>
      <c r="P22" s="202"/>
      <c r="Q22" s="202"/>
      <c r="R22" s="206"/>
      <c r="S22" s="209"/>
      <c r="T22" s="209"/>
    </row>
    <row r="23" spans="2:20" ht="15">
      <c r="B23" s="45"/>
      <c r="F23" s="124"/>
      <c r="G23" s="204"/>
      <c r="H23" s="203"/>
      <c r="I23" s="202"/>
      <c r="J23" s="202"/>
      <c r="K23" s="202"/>
      <c r="L23" s="202"/>
      <c r="M23" s="203"/>
      <c r="N23" s="202"/>
      <c r="O23" s="203"/>
      <c r="P23" s="202"/>
      <c r="Q23" s="202"/>
      <c r="R23" s="206"/>
      <c r="S23" s="209"/>
      <c r="T23" s="209"/>
    </row>
    <row r="24" spans="2:20" ht="15">
      <c r="B24" s="45"/>
      <c r="F24" s="124"/>
      <c r="G24" s="204"/>
      <c r="H24" s="203"/>
      <c r="I24" s="202"/>
      <c r="J24" s="202"/>
      <c r="K24" s="202"/>
      <c r="L24" s="202"/>
      <c r="M24" s="203"/>
      <c r="N24" s="202"/>
      <c r="O24" s="203"/>
      <c r="P24" s="202"/>
      <c r="Q24" s="202"/>
      <c r="R24" s="206"/>
      <c r="S24" s="209"/>
      <c r="T24" s="209"/>
    </row>
    <row r="25" spans="2:20" ht="15">
      <c r="B25" s="45"/>
      <c r="F25" s="124"/>
      <c r="G25" s="204"/>
      <c r="H25" s="203"/>
      <c r="I25" s="202"/>
      <c r="J25" s="202"/>
      <c r="K25" s="202"/>
      <c r="L25" s="202"/>
      <c r="M25" s="203"/>
      <c r="N25" s="202"/>
      <c r="O25" s="203"/>
      <c r="P25" s="202"/>
      <c r="Q25" s="202"/>
      <c r="R25" s="206"/>
      <c r="S25" s="209"/>
      <c r="T25" s="209"/>
    </row>
    <row r="26" spans="2:20" ht="15">
      <c r="B26" s="45"/>
      <c r="F26" s="124"/>
      <c r="G26" s="204"/>
      <c r="H26" s="203"/>
      <c r="I26" s="202"/>
      <c r="J26" s="202"/>
      <c r="K26" s="202"/>
      <c r="L26" s="202"/>
      <c r="M26" s="203"/>
      <c r="N26" s="202"/>
      <c r="O26" s="203"/>
      <c r="P26" s="202"/>
      <c r="Q26" s="202"/>
      <c r="R26" s="206"/>
      <c r="S26" s="209"/>
      <c r="T26" s="209"/>
    </row>
    <row r="27" spans="2:20" ht="15">
      <c r="B27" s="45"/>
      <c r="F27" s="124"/>
      <c r="G27" s="204"/>
      <c r="H27" s="203"/>
      <c r="I27" s="202"/>
      <c r="J27" s="202"/>
      <c r="K27" s="202"/>
      <c r="L27" s="202"/>
      <c r="M27" s="203"/>
      <c r="N27" s="202"/>
      <c r="O27" s="203"/>
      <c r="P27" s="202"/>
      <c r="Q27" s="202"/>
      <c r="R27" s="206"/>
      <c r="S27" s="209"/>
      <c r="T27" s="209"/>
    </row>
    <row r="28" spans="2:20" ht="15">
      <c r="B28" s="45"/>
      <c r="F28" s="124"/>
      <c r="G28" s="204"/>
      <c r="H28" s="203"/>
      <c r="I28" s="202"/>
      <c r="J28" s="202"/>
      <c r="K28" s="202"/>
      <c r="L28" s="202"/>
      <c r="M28" s="203"/>
      <c r="N28" s="202"/>
      <c r="O28" s="203"/>
      <c r="P28" s="202"/>
      <c r="Q28" s="202"/>
      <c r="R28" s="206"/>
      <c r="S28" s="209"/>
      <c r="T28" s="209"/>
    </row>
    <row r="29" spans="2:20" ht="15">
      <c r="B29" s="45"/>
      <c r="F29" s="124"/>
      <c r="G29" s="204"/>
      <c r="H29" s="203"/>
      <c r="I29" s="202"/>
      <c r="J29" s="202"/>
      <c r="K29" s="202"/>
      <c r="L29" s="202"/>
      <c r="M29" s="203"/>
      <c r="N29" s="202"/>
      <c r="O29" s="203"/>
      <c r="P29" s="202"/>
      <c r="Q29" s="202"/>
      <c r="R29" s="206"/>
      <c r="S29" s="209"/>
      <c r="T29" s="209"/>
    </row>
    <row r="30" spans="2:20" ht="15">
      <c r="B30" s="45"/>
      <c r="F30" s="124"/>
      <c r="G30" s="204"/>
      <c r="H30" s="203"/>
      <c r="I30" s="202"/>
      <c r="J30" s="202"/>
      <c r="K30" s="202"/>
      <c r="L30" s="202"/>
      <c r="M30" s="203"/>
      <c r="N30" s="202"/>
      <c r="O30" s="203"/>
      <c r="P30" s="202"/>
      <c r="Q30" s="202"/>
      <c r="R30" s="206"/>
      <c r="S30" s="209"/>
      <c r="T30" s="209"/>
    </row>
    <row r="31" spans="2:20" ht="15">
      <c r="B31" s="45"/>
      <c r="F31" s="124"/>
      <c r="G31" s="204"/>
      <c r="H31" s="203"/>
      <c r="I31" s="202"/>
      <c r="J31" s="202"/>
      <c r="K31" s="202"/>
      <c r="L31" s="202"/>
      <c r="M31" s="203"/>
      <c r="N31" s="202"/>
      <c r="O31" s="203"/>
      <c r="P31" s="202"/>
      <c r="Q31" s="202"/>
      <c r="R31" s="206"/>
      <c r="S31" s="209"/>
      <c r="T31" s="209"/>
    </row>
    <row r="32" spans="2:20" ht="15">
      <c r="B32" s="45"/>
      <c r="F32" s="124"/>
      <c r="G32" s="204"/>
      <c r="H32" s="203"/>
      <c r="I32" s="202"/>
      <c r="J32" s="202"/>
      <c r="K32" s="202"/>
      <c r="L32" s="202"/>
      <c r="M32" s="203"/>
      <c r="N32" s="202"/>
      <c r="O32" s="203"/>
      <c r="P32" s="202"/>
      <c r="Q32" s="202"/>
      <c r="R32" s="206"/>
      <c r="S32" s="209"/>
      <c r="T32" s="209"/>
    </row>
    <row r="33" spans="2:20" ht="15">
      <c r="B33" s="45"/>
      <c r="F33" s="124"/>
      <c r="G33" s="204"/>
      <c r="H33" s="203"/>
      <c r="I33" s="202"/>
      <c r="J33" s="202"/>
      <c r="K33" s="202"/>
      <c r="L33" s="202"/>
      <c r="M33" s="203"/>
      <c r="N33" s="202"/>
      <c r="O33" s="203"/>
      <c r="P33" s="202"/>
      <c r="Q33" s="202"/>
      <c r="R33" s="206"/>
      <c r="S33" s="210"/>
      <c r="T33" s="209"/>
    </row>
    <row r="34" spans="2:20" ht="15">
      <c r="B34" s="45"/>
      <c r="F34" s="124"/>
      <c r="G34" s="204"/>
      <c r="H34" s="203"/>
      <c r="I34" s="202"/>
      <c r="J34" s="202"/>
      <c r="K34" s="202"/>
      <c r="L34" s="202"/>
      <c r="M34" s="203"/>
      <c r="N34" s="202"/>
      <c r="O34" s="203"/>
      <c r="P34" s="202"/>
      <c r="Q34" s="202"/>
      <c r="R34" s="206"/>
      <c r="S34" s="210"/>
      <c r="T34" s="209"/>
    </row>
    <row r="35" spans="2:20" ht="15">
      <c r="B35" s="45"/>
      <c r="F35" s="124"/>
      <c r="G35" s="204"/>
      <c r="H35" s="203"/>
      <c r="I35" s="202"/>
      <c r="J35" s="202"/>
      <c r="K35" s="202"/>
      <c r="L35" s="202"/>
      <c r="M35" s="203"/>
      <c r="N35" s="202"/>
      <c r="O35" s="203"/>
      <c r="P35" s="202"/>
      <c r="Q35" s="202"/>
      <c r="R35" s="206"/>
      <c r="S35" s="210"/>
      <c r="T35" s="209"/>
    </row>
    <row r="36" spans="2:20" ht="15">
      <c r="B36" s="45"/>
      <c r="F36" s="124"/>
      <c r="G36" s="204"/>
      <c r="H36" s="203"/>
      <c r="I36" s="202"/>
      <c r="J36" s="202"/>
      <c r="K36" s="202"/>
      <c r="L36" s="202"/>
      <c r="M36" s="203"/>
      <c r="N36" s="202"/>
      <c r="O36" s="203"/>
      <c r="P36" s="202"/>
      <c r="Q36" s="202"/>
      <c r="R36" s="206"/>
      <c r="S36" s="210"/>
      <c r="T36" s="209"/>
    </row>
    <row r="37" spans="2:20" ht="15">
      <c r="B37" s="45"/>
      <c r="F37" s="124"/>
      <c r="G37" s="204"/>
      <c r="H37" s="203"/>
      <c r="I37" s="202"/>
      <c r="J37" s="202"/>
      <c r="K37" s="202"/>
      <c r="L37" s="202"/>
      <c r="M37" s="203"/>
      <c r="N37" s="202"/>
      <c r="O37" s="203"/>
      <c r="P37" s="202"/>
      <c r="Q37" s="202"/>
      <c r="R37" s="206"/>
      <c r="S37" s="210"/>
      <c r="T37" s="209"/>
    </row>
    <row r="38" spans="2:20" ht="15">
      <c r="B38" s="45"/>
      <c r="F38" s="124"/>
      <c r="G38" s="204"/>
      <c r="H38" s="203"/>
      <c r="I38" s="202"/>
      <c r="J38" s="202"/>
      <c r="K38" s="202"/>
      <c r="L38" s="202"/>
      <c r="M38" s="203"/>
      <c r="N38" s="202"/>
      <c r="O38" s="203"/>
      <c r="P38" s="202"/>
      <c r="Q38" s="202"/>
      <c r="R38" s="206"/>
      <c r="S38" s="210"/>
      <c r="T38" s="209"/>
    </row>
    <row r="39" spans="2:20" ht="15">
      <c r="B39" s="45"/>
      <c r="F39" s="124"/>
      <c r="G39" s="204"/>
      <c r="H39" s="203"/>
      <c r="I39" s="202"/>
      <c r="J39" s="202"/>
      <c r="K39" s="202"/>
      <c r="L39" s="202"/>
      <c r="M39" s="203"/>
      <c r="N39" s="202"/>
      <c r="O39" s="203"/>
      <c r="P39" s="202"/>
      <c r="Q39" s="202"/>
      <c r="R39" s="206"/>
      <c r="S39" s="210"/>
      <c r="T39" s="209"/>
    </row>
    <row r="40" spans="2:20" ht="15">
      <c r="B40" s="45"/>
      <c r="F40" s="124"/>
      <c r="G40" s="204"/>
      <c r="H40" s="203"/>
      <c r="I40" s="202"/>
      <c r="J40" s="202"/>
      <c r="K40" s="202"/>
      <c r="L40" s="202"/>
      <c r="M40" s="203"/>
      <c r="N40" s="202"/>
      <c r="O40" s="203"/>
      <c r="P40" s="202"/>
      <c r="Q40" s="202"/>
      <c r="R40" s="206"/>
      <c r="S40" s="210"/>
      <c r="T40" s="211"/>
    </row>
    <row r="41" spans="2:20" ht="15">
      <c r="B41" s="45"/>
      <c r="F41" s="124"/>
      <c r="G41" s="204"/>
      <c r="H41" s="203"/>
      <c r="I41" s="202"/>
      <c r="J41" s="202"/>
      <c r="K41" s="202"/>
      <c r="L41" s="202"/>
      <c r="M41" s="203"/>
      <c r="N41" s="202"/>
      <c r="O41" s="203"/>
      <c r="P41" s="202"/>
      <c r="Q41" s="202"/>
      <c r="R41" s="206"/>
      <c r="S41" s="210"/>
      <c r="T41" s="210"/>
    </row>
    <row r="42" spans="2:20" ht="15">
      <c r="B42" s="45"/>
      <c r="F42" s="124"/>
      <c r="G42" s="204"/>
      <c r="H42" s="203"/>
      <c r="I42" s="202"/>
      <c r="J42" s="202"/>
      <c r="K42" s="202"/>
      <c r="L42" s="202"/>
      <c r="M42" s="203"/>
      <c r="N42" s="202"/>
      <c r="O42" s="203"/>
      <c r="P42" s="202"/>
      <c r="Q42" s="202"/>
      <c r="R42" s="206"/>
      <c r="S42" s="210"/>
      <c r="T42" s="210"/>
    </row>
    <row r="43" spans="2:20" ht="15">
      <c r="B43" s="45"/>
      <c r="F43" s="124"/>
      <c r="G43" s="204"/>
      <c r="H43" s="203"/>
      <c r="I43" s="202"/>
      <c r="J43" s="202"/>
      <c r="K43" s="202"/>
      <c r="L43" s="202"/>
      <c r="M43" s="203"/>
      <c r="N43" s="202"/>
      <c r="O43" s="203"/>
      <c r="P43" s="202"/>
      <c r="Q43" s="202"/>
      <c r="R43" s="206"/>
      <c r="S43" s="210"/>
      <c r="T43" s="210"/>
    </row>
    <row r="44" spans="2:20" ht="15">
      <c r="B44" s="45"/>
      <c r="F44" s="124"/>
      <c r="G44" s="204"/>
      <c r="H44" s="203"/>
      <c r="I44" s="202"/>
      <c r="J44" s="202"/>
      <c r="K44" s="202"/>
      <c r="L44" s="202"/>
      <c r="M44" s="203"/>
      <c r="N44" s="202"/>
      <c r="O44" s="203"/>
      <c r="P44" s="202"/>
      <c r="Q44" s="202"/>
      <c r="R44" s="206"/>
      <c r="S44" s="210"/>
      <c r="T44" s="210"/>
    </row>
    <row r="45" spans="2:20" ht="15">
      <c r="B45" s="45"/>
      <c r="F45" s="124"/>
      <c r="G45" s="204"/>
      <c r="H45" s="203"/>
      <c r="I45" s="202"/>
      <c r="J45" s="202"/>
      <c r="K45" s="202"/>
      <c r="L45" s="202"/>
      <c r="M45" s="203"/>
      <c r="N45" s="202"/>
      <c r="O45" s="203"/>
      <c r="P45" s="202"/>
      <c r="Q45" s="202"/>
      <c r="R45" s="206"/>
      <c r="S45" s="210"/>
      <c r="T45" s="210"/>
    </row>
    <row r="46" spans="2:20" ht="15">
      <c r="B46" s="45"/>
      <c r="F46" s="124"/>
      <c r="G46" s="204"/>
      <c r="H46" s="203"/>
      <c r="I46" s="202"/>
      <c r="J46" s="202"/>
      <c r="K46" s="202"/>
      <c r="L46" s="202"/>
      <c r="M46" s="203"/>
      <c r="N46" s="202"/>
      <c r="O46" s="203"/>
      <c r="P46" s="202"/>
      <c r="Q46" s="202"/>
      <c r="R46" s="206"/>
      <c r="S46" s="210"/>
      <c r="T46" s="210"/>
    </row>
    <row r="47" spans="2:20" ht="15">
      <c r="B47" s="45"/>
      <c r="F47" s="124"/>
      <c r="G47" s="204"/>
      <c r="H47" s="203"/>
      <c r="I47" s="202"/>
      <c r="J47" s="202"/>
      <c r="K47" s="202"/>
      <c r="L47" s="202"/>
      <c r="M47" s="203"/>
      <c r="N47" s="202"/>
      <c r="O47" s="203"/>
      <c r="P47" s="202"/>
      <c r="Q47" s="202"/>
      <c r="R47" s="206"/>
      <c r="S47" s="210"/>
      <c r="T47" s="210"/>
    </row>
    <row r="48" spans="2:20" ht="15">
      <c r="B48" s="45"/>
      <c r="F48" s="124"/>
      <c r="G48" s="204"/>
      <c r="H48" s="203"/>
      <c r="I48" s="202"/>
      <c r="J48" s="202"/>
      <c r="K48" s="202"/>
      <c r="L48" s="202"/>
      <c r="M48" s="203"/>
      <c r="N48" s="202"/>
      <c r="O48" s="203"/>
      <c r="P48" s="202"/>
      <c r="Q48" s="202"/>
      <c r="R48" s="203"/>
      <c r="S48" s="202"/>
      <c r="T48" s="202"/>
    </row>
    <row r="49" spans="2:20" ht="15">
      <c r="B49" s="45"/>
      <c r="F49" s="124"/>
      <c r="G49" s="204"/>
      <c r="H49" s="203"/>
      <c r="I49" s="202"/>
      <c r="J49" s="202"/>
      <c r="K49" s="202"/>
      <c r="L49" s="202"/>
      <c r="M49" s="203"/>
      <c r="N49" s="202"/>
      <c r="O49" s="203"/>
      <c r="P49" s="202"/>
      <c r="Q49" s="202"/>
      <c r="R49" s="203"/>
      <c r="S49" s="202"/>
      <c r="T49" s="202"/>
    </row>
    <row r="50" spans="2:20" ht="15">
      <c r="B50" s="45"/>
      <c r="F50" s="124"/>
      <c r="G50" s="204"/>
      <c r="H50" s="203"/>
      <c r="I50" s="202"/>
      <c r="J50" s="202"/>
      <c r="K50" s="202"/>
      <c r="L50" s="202"/>
      <c r="M50" s="203"/>
      <c r="N50" s="202"/>
      <c r="O50" s="203"/>
      <c r="P50" s="202"/>
      <c r="Q50" s="202"/>
      <c r="R50" s="203"/>
      <c r="S50" s="202"/>
      <c r="T50" s="202"/>
    </row>
    <row r="51" spans="2:20" ht="15">
      <c r="B51" s="45"/>
      <c r="F51" s="124"/>
      <c r="G51" s="204"/>
      <c r="H51" s="203"/>
      <c r="I51" s="202"/>
      <c r="J51" s="202"/>
      <c r="K51" s="202"/>
      <c r="L51" s="202"/>
      <c r="M51" s="203"/>
      <c r="N51" s="202"/>
      <c r="O51" s="203"/>
      <c r="P51" s="202"/>
      <c r="Q51" s="202"/>
      <c r="R51" s="203"/>
      <c r="S51" s="202"/>
      <c r="T51" s="202"/>
    </row>
    <row r="52" spans="2:20" ht="15">
      <c r="B52" s="45"/>
      <c r="F52" s="124"/>
      <c r="G52" s="204"/>
      <c r="H52" s="203"/>
      <c r="I52" s="202"/>
      <c r="J52" s="202"/>
      <c r="K52" s="202"/>
      <c r="L52" s="202"/>
      <c r="M52" s="203"/>
      <c r="N52" s="202"/>
      <c r="O52" s="203"/>
      <c r="P52" s="202"/>
      <c r="Q52" s="202"/>
      <c r="R52" s="203"/>
      <c r="S52" s="202"/>
      <c r="T52" s="202"/>
    </row>
    <row r="53" spans="2:20" ht="15">
      <c r="B53" s="45"/>
      <c r="F53" s="124"/>
      <c r="G53" s="204"/>
      <c r="H53" s="203"/>
      <c r="I53" s="202"/>
      <c r="J53" s="202"/>
      <c r="K53" s="202"/>
      <c r="L53" s="202"/>
      <c r="M53" s="203"/>
      <c r="N53" s="202"/>
      <c r="O53" s="203"/>
      <c r="P53" s="202"/>
      <c r="Q53" s="202"/>
      <c r="R53" s="203"/>
      <c r="S53" s="202"/>
      <c r="T53" s="202"/>
    </row>
    <row r="54" spans="2:20" ht="15">
      <c r="B54" s="45"/>
      <c r="F54" s="124"/>
      <c r="G54" s="204"/>
      <c r="H54" s="203"/>
      <c r="I54" s="202"/>
      <c r="J54" s="202"/>
      <c r="K54" s="202"/>
      <c r="L54" s="202"/>
      <c r="M54" s="203"/>
      <c r="N54" s="202"/>
      <c r="O54" s="203"/>
      <c r="P54" s="202"/>
      <c r="Q54" s="202"/>
      <c r="R54" s="203"/>
      <c r="S54" s="202"/>
      <c r="T54" s="202"/>
    </row>
    <row r="55" spans="2:20" ht="15">
      <c r="B55" s="45"/>
      <c r="F55" s="124"/>
      <c r="G55" s="204"/>
      <c r="H55" s="203"/>
      <c r="I55" s="202"/>
      <c r="J55" s="202"/>
      <c r="K55" s="202"/>
      <c r="L55" s="202"/>
      <c r="M55" s="203"/>
      <c r="N55" s="202"/>
      <c r="O55" s="203"/>
      <c r="P55" s="202"/>
      <c r="Q55" s="202"/>
      <c r="R55" s="203"/>
      <c r="S55" s="202"/>
      <c r="T55" s="202"/>
    </row>
    <row r="56" spans="2:20" ht="15">
      <c r="B56" s="45"/>
      <c r="F56" s="124"/>
      <c r="G56" s="204"/>
      <c r="H56" s="203"/>
      <c r="I56" s="202"/>
      <c r="J56" s="202"/>
      <c r="K56" s="202"/>
      <c r="L56" s="202"/>
      <c r="M56" s="203"/>
      <c r="N56" s="202"/>
      <c r="O56" s="203"/>
      <c r="P56" s="202"/>
      <c r="Q56" s="202"/>
      <c r="R56" s="203"/>
      <c r="S56" s="202"/>
      <c r="T56" s="202"/>
    </row>
    <row r="57" spans="2:20" ht="15">
      <c r="B57" s="45"/>
      <c r="F57" s="124"/>
      <c r="G57" s="204"/>
      <c r="H57" s="203"/>
      <c r="I57" s="202"/>
      <c r="J57" s="202"/>
      <c r="K57" s="202"/>
      <c r="L57" s="202"/>
      <c r="M57" s="203"/>
      <c r="N57" s="202"/>
      <c r="O57" s="203"/>
      <c r="P57" s="202"/>
      <c r="Q57" s="202"/>
      <c r="R57" s="203"/>
      <c r="S57" s="202"/>
      <c r="T57" s="202"/>
    </row>
    <row r="58" spans="2:20" ht="15">
      <c r="B58" s="45"/>
      <c r="F58" s="124"/>
      <c r="G58" s="204"/>
      <c r="H58" s="203"/>
      <c r="I58" s="202"/>
      <c r="J58" s="202"/>
      <c r="K58" s="202"/>
      <c r="L58" s="202"/>
      <c r="M58" s="203"/>
      <c r="N58" s="202"/>
      <c r="O58" s="203"/>
      <c r="P58" s="202"/>
      <c r="Q58" s="202"/>
      <c r="R58" s="203"/>
      <c r="S58" s="202"/>
      <c r="T58" s="202"/>
    </row>
    <row r="59" spans="2:18" ht="15">
      <c r="B59" s="45"/>
      <c r="F59" s="124"/>
      <c r="G59" s="141"/>
      <c r="H59" s="154"/>
      <c r="M59" s="154"/>
      <c r="O59" s="154"/>
      <c r="R59" s="154"/>
    </row>
    <row r="60" spans="2:18" ht="15">
      <c r="B60" s="45"/>
      <c r="F60" s="124"/>
      <c r="G60" s="141"/>
      <c r="H60" s="154"/>
      <c r="M60" s="154"/>
      <c r="O60" s="154"/>
      <c r="R60" s="154"/>
    </row>
    <row r="61" spans="2:18" ht="15">
      <c r="B61" s="45"/>
      <c r="F61" s="124"/>
      <c r="G61" s="141"/>
      <c r="H61" s="154"/>
      <c r="M61" s="154"/>
      <c r="O61" s="154"/>
      <c r="R61" s="154"/>
    </row>
    <row r="62" spans="2:18" ht="15">
      <c r="B62" s="45"/>
      <c r="F62" s="124"/>
      <c r="G62" s="141"/>
      <c r="H62" s="154"/>
      <c r="M62" s="154"/>
      <c r="O62" s="154"/>
      <c r="R62" s="154"/>
    </row>
    <row r="63" spans="2:18" ht="15">
      <c r="B63" s="45"/>
      <c r="F63" s="124"/>
      <c r="G63" s="141"/>
      <c r="H63" s="154"/>
      <c r="M63" s="154"/>
      <c r="O63" s="154"/>
      <c r="R63" s="154"/>
    </row>
    <row r="64" spans="2:18" ht="15">
      <c r="B64" s="45"/>
      <c r="F64" s="124"/>
      <c r="G64" s="141"/>
      <c r="H64" s="154"/>
      <c r="M64" s="154"/>
      <c r="O64" s="154"/>
      <c r="R64" s="154"/>
    </row>
    <row r="65" spans="2:18" ht="15">
      <c r="B65" s="45"/>
      <c r="F65" s="124"/>
      <c r="G65" s="141"/>
      <c r="H65" s="154"/>
      <c r="M65" s="154"/>
      <c r="O65" s="154"/>
      <c r="R65" s="154"/>
    </row>
    <row r="66" spans="2:18" ht="15">
      <c r="B66" s="45"/>
      <c r="F66" s="124"/>
      <c r="G66" s="141"/>
      <c r="H66" s="154"/>
      <c r="M66" s="154"/>
      <c r="O66" s="154"/>
      <c r="R66" s="154"/>
    </row>
    <row r="67" spans="2:18" ht="15">
      <c r="B67" s="45"/>
      <c r="F67" s="124"/>
      <c r="G67" s="141"/>
      <c r="H67" s="154"/>
      <c r="M67" s="154"/>
      <c r="O67" s="154"/>
      <c r="R67" s="154"/>
    </row>
    <row r="68" spans="2:18" ht="15">
      <c r="B68" s="45"/>
      <c r="F68" s="124"/>
      <c r="G68" s="141"/>
      <c r="H68" s="154"/>
      <c r="M68" s="154"/>
      <c r="O68" s="154"/>
      <c r="R68" s="154"/>
    </row>
    <row r="69" spans="2:18" ht="15">
      <c r="B69" s="45"/>
      <c r="F69" s="124"/>
      <c r="G69" s="141"/>
      <c r="H69" s="154"/>
      <c r="M69" s="154"/>
      <c r="O69" s="154"/>
      <c r="R69" s="154"/>
    </row>
    <row r="70" spans="2:18" ht="15">
      <c r="B70" s="45"/>
      <c r="F70" s="124"/>
      <c r="G70" s="141"/>
      <c r="H70" s="154"/>
      <c r="M70" s="154"/>
      <c r="O70" s="154"/>
      <c r="R70" s="154"/>
    </row>
    <row r="71" spans="2:18" ht="15">
      <c r="B71" s="45"/>
      <c r="F71" s="124"/>
      <c r="G71" s="141"/>
      <c r="H71" s="154"/>
      <c r="M71" s="154"/>
      <c r="O71" s="154"/>
      <c r="R71" s="154"/>
    </row>
    <row r="72" spans="2:18" ht="15">
      <c r="B72" s="45"/>
      <c r="F72" s="124"/>
      <c r="G72" s="141"/>
      <c r="H72" s="154"/>
      <c r="M72" s="154"/>
      <c r="O72" s="154"/>
      <c r="R72" s="154"/>
    </row>
    <row r="73" spans="2:18" ht="15">
      <c r="B73" s="45"/>
      <c r="F73" s="124"/>
      <c r="G73" s="141"/>
      <c r="H73" s="154"/>
      <c r="M73" s="154"/>
      <c r="O73" s="154"/>
      <c r="R73" s="154"/>
    </row>
    <row r="74" spans="2:18" ht="15">
      <c r="B74" s="45"/>
      <c r="F74" s="124"/>
      <c r="G74" s="141"/>
      <c r="H74" s="154"/>
      <c r="M74" s="154"/>
      <c r="O74" s="154"/>
      <c r="R74" s="154"/>
    </row>
    <row r="75" spans="2:18" ht="15">
      <c r="B75" s="45"/>
      <c r="F75" s="124"/>
      <c r="G75" s="141"/>
      <c r="H75" s="154"/>
      <c r="M75" s="154"/>
      <c r="O75" s="154"/>
      <c r="R75" s="154"/>
    </row>
    <row r="76" spans="2:18" ht="15">
      <c r="B76" s="45"/>
      <c r="F76" s="124"/>
      <c r="G76" s="141"/>
      <c r="H76" s="154"/>
      <c r="M76" s="154"/>
      <c r="O76" s="154"/>
      <c r="R76" s="154"/>
    </row>
    <row r="77" spans="2:18" ht="15">
      <c r="B77" s="45"/>
      <c r="F77" s="124"/>
      <c r="G77" s="141"/>
      <c r="H77" s="154"/>
      <c r="M77" s="154"/>
      <c r="O77" s="154"/>
      <c r="R77" s="154"/>
    </row>
    <row r="78" spans="2:18" ht="15">
      <c r="B78" s="45"/>
      <c r="F78" s="124"/>
      <c r="G78" s="141"/>
      <c r="H78" s="154"/>
      <c r="M78" s="154"/>
      <c r="O78" s="154"/>
      <c r="R78" s="154"/>
    </row>
    <row r="79" spans="2:18" ht="15">
      <c r="B79" s="45"/>
      <c r="F79" s="124"/>
      <c r="G79" s="141"/>
      <c r="H79" s="154"/>
      <c r="M79" s="154"/>
      <c r="O79" s="154"/>
      <c r="R79" s="154"/>
    </row>
    <row r="80" spans="2:18" ht="15">
      <c r="B80" s="45"/>
      <c r="F80" s="124"/>
      <c r="G80" s="141"/>
      <c r="H80" s="154"/>
      <c r="M80" s="154"/>
      <c r="O80" s="154"/>
      <c r="R80" s="154"/>
    </row>
    <row r="81" spans="2:18" ht="15">
      <c r="B81" s="45"/>
      <c r="F81" s="124"/>
      <c r="G81" s="141"/>
      <c r="H81" s="154"/>
      <c r="M81" s="154"/>
      <c r="O81" s="154"/>
      <c r="R81" s="154"/>
    </row>
    <row r="82" spans="2:18" ht="15">
      <c r="B82" s="45"/>
      <c r="F82" s="124"/>
      <c r="G82" s="141"/>
      <c r="H82" s="154"/>
      <c r="M82" s="154"/>
      <c r="O82" s="154"/>
      <c r="R82" s="154"/>
    </row>
    <row r="83" spans="2:18" ht="15">
      <c r="B83" s="45"/>
      <c r="F83" s="124"/>
      <c r="G83" s="141"/>
      <c r="H83" s="154"/>
      <c r="M83" s="154"/>
      <c r="O83" s="154"/>
      <c r="R83" s="154"/>
    </row>
    <row r="84" spans="2:18" ht="15">
      <c r="B84" s="45"/>
      <c r="F84" s="124"/>
      <c r="G84" s="141"/>
      <c r="H84" s="154"/>
      <c r="M84" s="154"/>
      <c r="O84" s="154"/>
      <c r="R84" s="154"/>
    </row>
    <row r="85" spans="2:18" ht="15">
      <c r="B85" s="45"/>
      <c r="F85" s="124"/>
      <c r="G85" s="141"/>
      <c r="H85" s="154"/>
      <c r="M85" s="154"/>
      <c r="O85" s="154"/>
      <c r="R85" s="154"/>
    </row>
    <row r="86" spans="2:18" ht="15">
      <c r="B86" s="45"/>
      <c r="F86" s="124"/>
      <c r="G86" s="141"/>
      <c r="H86" s="154"/>
      <c r="M86" s="154"/>
      <c r="O86" s="154"/>
      <c r="R86" s="154"/>
    </row>
    <row r="87" spans="2:18" ht="15">
      <c r="B87" s="45"/>
      <c r="F87" s="124"/>
      <c r="G87" s="141"/>
      <c r="H87" s="154"/>
      <c r="M87" s="154"/>
      <c r="O87" s="154"/>
      <c r="R87" s="154"/>
    </row>
    <row r="88" spans="2:18" ht="15">
      <c r="B88" s="45"/>
      <c r="F88" s="124"/>
      <c r="G88" s="141"/>
      <c r="H88" s="154"/>
      <c r="M88" s="154"/>
      <c r="O88" s="154"/>
      <c r="R88" s="154"/>
    </row>
    <row r="89" spans="2:18" ht="15">
      <c r="B89" s="45"/>
      <c r="F89" s="124"/>
      <c r="G89" s="141"/>
      <c r="H89" s="154"/>
      <c r="M89" s="154"/>
      <c r="O89" s="154"/>
      <c r="R89" s="154"/>
    </row>
    <row r="90" spans="2:18" ht="15">
      <c r="B90" s="45"/>
      <c r="F90" s="124"/>
      <c r="G90" s="141"/>
      <c r="H90" s="154"/>
      <c r="M90" s="154"/>
      <c r="O90" s="154"/>
      <c r="R90" s="154"/>
    </row>
    <row r="91" spans="2:18" ht="15">
      <c r="B91" s="45"/>
      <c r="F91" s="124"/>
      <c r="G91" s="141"/>
      <c r="H91" s="154"/>
      <c r="M91" s="154"/>
      <c r="O91" s="154"/>
      <c r="R91" s="154"/>
    </row>
    <row r="92" spans="2:18" ht="15">
      <c r="B92" s="45"/>
      <c r="F92" s="124"/>
      <c r="G92" s="141"/>
      <c r="H92" s="154"/>
      <c r="M92" s="154"/>
      <c r="O92" s="154"/>
      <c r="R92" s="154"/>
    </row>
    <row r="93" spans="2:18" ht="15">
      <c r="B93" s="45"/>
      <c r="F93" s="124"/>
      <c r="G93" s="141"/>
      <c r="H93" s="154"/>
      <c r="M93" s="154"/>
      <c r="O93" s="154"/>
      <c r="R93" s="154"/>
    </row>
    <row r="94" spans="2:18" ht="15">
      <c r="B94" s="45"/>
      <c r="F94" s="124"/>
      <c r="G94" s="141"/>
      <c r="H94" s="154"/>
      <c r="M94" s="154"/>
      <c r="O94" s="154"/>
      <c r="R94" s="154"/>
    </row>
    <row r="95" spans="2:18" ht="15">
      <c r="B95" s="45"/>
      <c r="F95" s="124"/>
      <c r="G95" s="141"/>
      <c r="H95" s="154"/>
      <c r="M95" s="154"/>
      <c r="O95" s="154"/>
      <c r="R95" s="154"/>
    </row>
    <row r="96" spans="2:18" ht="15">
      <c r="B96" s="45"/>
      <c r="F96" s="124"/>
      <c r="G96" s="141"/>
      <c r="H96" s="154"/>
      <c r="M96" s="154"/>
      <c r="O96" s="154"/>
      <c r="R96" s="154"/>
    </row>
    <row r="97" spans="2:18" ht="15">
      <c r="B97" s="45"/>
      <c r="F97" s="124"/>
      <c r="G97" s="141"/>
      <c r="H97" s="154"/>
      <c r="M97" s="154"/>
      <c r="O97" s="154"/>
      <c r="R97" s="154"/>
    </row>
    <row r="98" spans="2:18" ht="15">
      <c r="B98" s="45"/>
      <c r="F98" s="124"/>
      <c r="G98" s="141"/>
      <c r="H98" s="154"/>
      <c r="M98" s="154"/>
      <c r="O98" s="154"/>
      <c r="R98" s="154"/>
    </row>
  </sheetData>
  <sheetProtection/>
  <mergeCells count="18">
    <mergeCell ref="A10:T10"/>
    <mergeCell ref="A19:T19"/>
    <mergeCell ref="A11:T11"/>
    <mergeCell ref="A12:T12"/>
    <mergeCell ref="B17:T17"/>
    <mergeCell ref="A16:T16"/>
    <mergeCell ref="A18:T18"/>
    <mergeCell ref="A15:T15"/>
    <mergeCell ref="A13:T13"/>
    <mergeCell ref="A14:T14"/>
    <mergeCell ref="A8:T8"/>
    <mergeCell ref="A9:T9"/>
    <mergeCell ref="A2:T2"/>
    <mergeCell ref="A3:T3"/>
    <mergeCell ref="A4:T4"/>
    <mergeCell ref="A5:T5"/>
    <mergeCell ref="A6:T6"/>
    <mergeCell ref="A7:T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Чернышова Ирина Юрьевна</cp:lastModifiedBy>
  <cp:lastPrinted>2013-10-29T16:52:08Z</cp:lastPrinted>
  <dcterms:created xsi:type="dcterms:W3CDTF">2013-08-02T08:43:21Z</dcterms:created>
  <dcterms:modified xsi:type="dcterms:W3CDTF">2018-12-20T12:08:23Z</dcterms:modified>
  <cp:category/>
  <cp:version/>
  <cp:contentType/>
  <cp:contentStatus/>
</cp:coreProperties>
</file>